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metadata" ContentType="application/binary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/>
  </bookViews>
  <sheets>
    <sheet name="Estatísticas Doutorado (2017-20" sheetId="4" r:id="rId1"/>
  </sheets>
  <calcPr calcId="124519"/>
  <fileRecoveryPr repairLoad="1"/>
  <extLst>
    <ext uri="GoogleSheetsCustomDataVersion2">
      <go:sheetsCustomData xmlns:go="http://customooxmlschemas.google.com/" r:id="rId8" roundtripDataChecksum="CfomK9vOJ9jWiRdv52uEU04CUr50U16b6/qwmTQePkc="/>
    </ext>
  </extLst>
</workbook>
</file>

<file path=xl/calcChain.xml><?xml version="1.0" encoding="utf-8"?>
<calcChain xmlns="http://schemas.openxmlformats.org/spreadsheetml/2006/main">
  <c r="O206" i="4"/>
  <c r="N206"/>
  <c r="O205" s="1"/>
  <c r="K206"/>
  <c r="J206"/>
  <c r="H206"/>
  <c r="I206" s="1"/>
  <c r="G206"/>
  <c r="E206"/>
  <c r="C206"/>
  <c r="B206"/>
  <c r="L206" s="1"/>
  <c r="N205"/>
  <c r="L205"/>
  <c r="K205"/>
  <c r="I205"/>
  <c r="G205"/>
  <c r="E205"/>
  <c r="C205"/>
  <c r="N204"/>
  <c r="L204"/>
  <c r="K204"/>
  <c r="I204"/>
  <c r="G204"/>
  <c r="E204"/>
  <c r="C204"/>
  <c r="N203"/>
  <c r="L203"/>
  <c r="K203"/>
  <c r="I203"/>
  <c r="G203"/>
  <c r="E203"/>
  <c r="C203"/>
  <c r="N202"/>
  <c r="O202" s="1"/>
  <c r="L202"/>
  <c r="K202"/>
  <c r="I202"/>
  <c r="G202"/>
  <c r="E202"/>
  <c r="C202"/>
  <c r="O201"/>
  <c r="N201"/>
  <c r="L201"/>
  <c r="K201"/>
  <c r="I201"/>
  <c r="G201"/>
  <c r="E201"/>
  <c r="C201"/>
  <c r="N200"/>
  <c r="L200"/>
  <c r="K200"/>
  <c r="I200"/>
  <c r="G200"/>
  <c r="E200"/>
  <c r="C200"/>
  <c r="N199"/>
  <c r="L199"/>
  <c r="K199"/>
  <c r="I199"/>
  <c r="G199"/>
  <c r="E199"/>
  <c r="C199"/>
  <c r="N198"/>
  <c r="L198"/>
  <c r="K198"/>
  <c r="I198"/>
  <c r="G198"/>
  <c r="E198"/>
  <c r="C198"/>
  <c r="K147"/>
  <c r="J147"/>
  <c r="I147"/>
  <c r="H147"/>
  <c r="G147"/>
  <c r="F147"/>
  <c r="D147"/>
  <c r="E147" s="1"/>
  <c r="C147"/>
  <c r="B147"/>
  <c r="L147" s="1"/>
  <c r="O146"/>
  <c r="N146"/>
  <c r="L146"/>
  <c r="K146"/>
  <c r="I146"/>
  <c r="G146"/>
  <c r="E146"/>
  <c r="C146"/>
  <c r="O145"/>
  <c r="N145"/>
  <c r="L145"/>
  <c r="K145"/>
  <c r="I145"/>
  <c r="G145"/>
  <c r="E145"/>
  <c r="C145"/>
  <c r="O144"/>
  <c r="N144"/>
  <c r="L144"/>
  <c r="K144"/>
  <c r="I144"/>
  <c r="G144"/>
  <c r="E144"/>
  <c r="C144"/>
  <c r="O143"/>
  <c r="N143"/>
  <c r="L143"/>
  <c r="K143"/>
  <c r="I143"/>
  <c r="G143"/>
  <c r="E143"/>
  <c r="C143"/>
  <c r="O142"/>
  <c r="N142"/>
  <c r="L142"/>
  <c r="K142"/>
  <c r="I142"/>
  <c r="G142"/>
  <c r="E142"/>
  <c r="C142"/>
  <c r="N141"/>
  <c r="O141" s="1"/>
  <c r="L141"/>
  <c r="K141"/>
  <c r="I141"/>
  <c r="G141"/>
  <c r="E141"/>
  <c r="C141"/>
  <c r="O140"/>
  <c r="N140"/>
  <c r="L140"/>
  <c r="K140"/>
  <c r="I140"/>
  <c r="G140"/>
  <c r="E140"/>
  <c r="C140"/>
  <c r="O139"/>
  <c r="N139"/>
  <c r="L139"/>
  <c r="K139"/>
  <c r="I139"/>
  <c r="G139"/>
  <c r="E139"/>
  <c r="C139"/>
  <c r="O138"/>
  <c r="N138"/>
  <c r="L138"/>
  <c r="K138"/>
  <c r="I138"/>
  <c r="G138"/>
  <c r="E138"/>
  <c r="C138"/>
  <c r="C122"/>
  <c r="B122"/>
  <c r="C121"/>
  <c r="C120"/>
  <c r="C119"/>
  <c r="C118"/>
  <c r="C117"/>
  <c r="C116"/>
  <c r="C115"/>
  <c r="C114"/>
  <c r="C113"/>
  <c r="C112"/>
  <c r="C111"/>
  <c r="C110"/>
  <c r="C105"/>
  <c r="B105"/>
  <c r="C104"/>
  <c r="C103"/>
  <c r="C102"/>
  <c r="C101"/>
  <c r="C100"/>
  <c r="C99"/>
  <c r="C98"/>
  <c r="C97"/>
  <c r="C96"/>
  <c r="C95"/>
  <c r="C94"/>
  <c r="C93"/>
  <c r="B88"/>
  <c r="C88" s="1"/>
  <c r="C87"/>
  <c r="C86"/>
  <c r="C85"/>
  <c r="C84"/>
  <c r="C83"/>
  <c r="C82"/>
  <c r="C81"/>
  <c r="C80"/>
  <c r="C79"/>
  <c r="C78"/>
  <c r="C77"/>
  <c r="C76"/>
  <c r="C75"/>
  <c r="B70"/>
  <c r="C70" s="1"/>
  <c r="C69"/>
  <c r="C68"/>
  <c r="C67"/>
  <c r="C66"/>
  <c r="C65"/>
  <c r="C64"/>
  <c r="C63"/>
  <c r="C62"/>
  <c r="C61"/>
  <c r="C60"/>
  <c r="C59"/>
  <c r="C58"/>
  <c r="C47"/>
  <c r="B47"/>
  <c r="C46"/>
  <c r="C45"/>
  <c r="C44"/>
  <c r="C43"/>
  <c r="C42"/>
  <c r="C41"/>
  <c r="C40"/>
  <c r="C39"/>
  <c r="C38"/>
  <c r="C37"/>
  <c r="C36"/>
  <c r="C35"/>
  <c r="C34"/>
  <c r="C33"/>
  <c r="B27"/>
  <c r="B9"/>
  <c r="M144" l="1"/>
  <c r="M206"/>
  <c r="M203"/>
  <c r="M205"/>
  <c r="M200"/>
  <c r="M198"/>
  <c r="M199"/>
  <c r="M201"/>
  <c r="M202"/>
  <c r="M147"/>
  <c r="M138"/>
  <c r="M142"/>
  <c r="M145"/>
  <c r="M146"/>
  <c r="M140"/>
  <c r="M139"/>
  <c r="M141"/>
  <c r="M204"/>
  <c r="M143"/>
  <c r="N147"/>
  <c r="O147" s="1"/>
  <c r="O204"/>
  <c r="O198"/>
  <c r="O203"/>
  <c r="O200"/>
  <c r="O199"/>
</calcChain>
</file>

<file path=xl/sharedStrings.xml><?xml version="1.0" encoding="utf-8"?>
<sst xmlns="http://schemas.openxmlformats.org/spreadsheetml/2006/main" count="142" uniqueCount="47">
  <si>
    <t>1- Dados informados pelo orientador</t>
  </si>
  <si>
    <t>3- Atividade de Serviço na Iniciativa Pública</t>
  </si>
  <si>
    <t>4- Atividade de Serviço na Iniciativa Privada</t>
  </si>
  <si>
    <t>3- Dados obtidos no Lattes/Linkedin</t>
  </si>
  <si>
    <t>8- Desempregado (a)</t>
  </si>
  <si>
    <t>7- Não Informado</t>
  </si>
  <si>
    <t>4- Formulário</t>
  </si>
  <si>
    <t>1- Atividade Docente na Iniciativa Pública, 2- Atividade Docente na Iniciativa Privada</t>
  </si>
  <si>
    <t>2- Atividade Docente na Iniciativa Privada, 3- Atividade de Serviço na Iniciativa Pública</t>
  </si>
  <si>
    <t>1- Atividade Docente na Iniciativa Pública</t>
  </si>
  <si>
    <t>2- Contato realizado pela comissão</t>
  </si>
  <si>
    <t>2- Atividade Docente na Iniciativa Privada</t>
  </si>
  <si>
    <t>1- Atividade Docente na Iniciativa Pública, 4- Atividade de Serviço na Iniciativa Privada</t>
  </si>
  <si>
    <t>2- Atividade Docente na Iniciativa Privada, 4- Atividade de Serviço na Iniciativa Privada</t>
  </si>
  <si>
    <t>3- Atividade de Serviço na Iniciativa Pública, 4- Atividade de Serviço na Iniciativa Privada</t>
  </si>
  <si>
    <t>5- Pesquisador (a)</t>
  </si>
  <si>
    <t>1- Atividade Docente na Iniciativa Pública, 3- Atividade de Serviço na Iniciativa Pública</t>
  </si>
  <si>
    <t>6- Pós-Doutorado</t>
  </si>
  <si>
    <t>3- Atividade de Serviço na Iniciativa Pública, 5- Pesquisador (a)</t>
  </si>
  <si>
    <t>2- Atividade Docente na Iniciativa Privada, 6- Pós-Doutorado</t>
  </si>
  <si>
    <t>9- Não se aplica</t>
  </si>
  <si>
    <t>Forma de acompanhamento dos egressos</t>
  </si>
  <si>
    <t>N</t>
  </si>
  <si>
    <t>Total</t>
  </si>
  <si>
    <t>Ano de defesa</t>
  </si>
  <si>
    <t>Atividades</t>
  </si>
  <si>
    <t>Quantitativo de alunos no 1° ano pós-defesa</t>
  </si>
  <si>
    <t>%</t>
  </si>
  <si>
    <t>Quantitativo de alunos no 2° ano pós-defesa</t>
  </si>
  <si>
    <t>Quantitativo de alunos no 3° ano pós-defesa</t>
  </si>
  <si>
    <t>Quantitativo de alunos no 4° ano pós-defesa</t>
  </si>
  <si>
    <t>Quantitativo de alunos no 5° ano pós-defesa</t>
  </si>
  <si>
    <t>Principais Atividades</t>
  </si>
  <si>
    <t>Quantitativo de egressos no 1° ano pós-defesa</t>
  </si>
  <si>
    <t>Quantitativo de egressos no 2° ano pós-defesa</t>
  </si>
  <si>
    <t>Quantitativo de egressos no 3° ano pós-defesa</t>
  </si>
  <si>
    <t>Quantitativo de egressos no 4° ano pós-defesa</t>
  </si>
  <si>
    <t>Quantitativo de egressos no 5° ano pós-defesa</t>
  </si>
  <si>
    <t>Somatória de egressos por atividade (2017-2024)</t>
  </si>
  <si>
    <t>% da somatória</t>
  </si>
  <si>
    <t>Média de todos os anos</t>
  </si>
  <si>
    <t>5- Pesquisador</t>
  </si>
  <si>
    <t>Total (sem os valores de "não se aplica")</t>
  </si>
  <si>
    <t>Egressos</t>
  </si>
  <si>
    <t>1- Atividade Docente na Iniciativa Pública, 2- Atividade Docente na Iniciativa Privada, 3- Atividade de Serviço na Iniciativa Pública</t>
  </si>
  <si>
    <t>1- Atividade Docente na Iniciativa Pública, 2- Atividade Docente na Iniciativa Privada, 4- Atividade de Serviço na Iniciativa Privada</t>
  </si>
  <si>
    <t>% da média</t>
  </si>
</sst>
</file>

<file path=xl/styles.xml><?xml version="1.0" encoding="utf-8"?>
<styleSheet xmlns="http://schemas.openxmlformats.org/spreadsheetml/2006/main">
  <numFmts count="1">
    <numFmt numFmtId="165" formatCode="0.0"/>
  </numFmts>
  <fonts count="5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2" borderId="3" xfId="0" applyFont="1" applyFill="1" applyBorder="1" applyAlignment="1">
      <alignment wrapText="1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5" borderId="1" xfId="0" applyFont="1" applyFill="1" applyBorder="1" applyAlignment="1"/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/>
    </xf>
    <xf numFmtId="0" fontId="1" fillId="0" borderId="1" xfId="0" applyFont="1" applyBorder="1" applyAlignment="1"/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/>
    <xf numFmtId="1" fontId="1" fillId="0" borderId="1" xfId="0" applyNumberFormat="1" applyFont="1" applyBorder="1" applyAlignment="1"/>
    <xf numFmtId="0" fontId="1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/>
    <xf numFmtId="0" fontId="1" fillId="0" borderId="0" xfId="0" applyFont="1" applyAlignment="1">
      <alignment horizontal="center"/>
    </xf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2" fillId="0" borderId="3" xfId="0" applyFont="1" applyBorder="1" applyAlignment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165" fontId="2" fillId="0" borderId="4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65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pt-BR" b="0">
                <a:solidFill>
                  <a:srgbClr val="757575"/>
                </a:solidFill>
                <a:latin typeface="+mn-lt"/>
              </a:rPr>
              <a:t>Forma de acompanhamento dos egressos</a:t>
            </a:r>
          </a:p>
        </c:rich>
      </c:tx>
      <c:layout/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Doutorado (2017-20'!$B$4</c:f>
              <c:strCache>
                <c:ptCount val="1"/>
                <c:pt idx="0">
                  <c:v>N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cat>
            <c:strRef>
              <c:f>'Estatísticas Doutorado (2017-20'!$A$5:$A$8</c:f>
              <c:strCache>
                <c:ptCount val="4"/>
                <c:pt idx="0">
                  <c:v>1- Dados informados pelo orientador</c:v>
                </c:pt>
                <c:pt idx="1">
                  <c:v>2- Contato realizado pela comissão</c:v>
                </c:pt>
                <c:pt idx="2">
                  <c:v>3- Dados obtidos no Lattes/Linkedin</c:v>
                </c:pt>
                <c:pt idx="3">
                  <c:v>4- Formulário</c:v>
                </c:pt>
              </c:strCache>
            </c:strRef>
          </c:cat>
          <c:val>
            <c:numRef>
              <c:f>'Estatísticas Doutorado (2017-20'!$B$5:$B$8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35</c:v>
                </c:pt>
                <c:pt idx="3">
                  <c:v>20</c:v>
                </c:pt>
              </c:numCache>
            </c:numRef>
          </c:val>
        </c:ser>
        <c:dLbls/>
      </c:pie3DChart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Atividades dos egressos no 5° ano pós-defesa</a:t>
            </a:r>
          </a:p>
        </c:rich>
      </c:tx>
    </c:title>
    <c:view3D>
      <c:depthPercent val="100"/>
      <c:rAngAx val="1"/>
    </c:view3D>
    <c:plotArea>
      <c:layout>
        <c:manualLayout>
          <c:xMode val="edge"/>
          <c:yMode val="edge"/>
          <c:x val="0.6343503937007875"/>
          <c:y val="0.2029200359389039"/>
          <c:w val="0.34387730582972925"/>
          <c:h val="0.6985624438454624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Doutorado (2017-20'!$B$109</c:f>
              <c:strCache>
                <c:ptCount val="1"/>
                <c:pt idx="0">
                  <c:v>Quantitativo de alunos no 5° ano pós-defesa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(2017-20'!$A$110:$A$121</c:f>
              <c:strCache>
                <c:ptCount val="12"/>
                <c:pt idx="0">
                  <c:v>1- Atividade Docente na Iniciativa Pública</c:v>
                </c:pt>
                <c:pt idx="1">
                  <c:v>1- Atividade Docente na Iniciativa Pública, 2- Atividade Docente na Iniciativa Privada, 4- Atividade de Serviço na Iniciativa Privada</c:v>
                </c:pt>
                <c:pt idx="2">
                  <c:v>1- Atividade Docente na Iniciativa Pública, 3- Atividade de Serviço na Iniciativa Pública</c:v>
                </c:pt>
                <c:pt idx="3">
                  <c:v>2- Atividade Docente na Iniciativa Privada</c:v>
                </c:pt>
                <c:pt idx="4">
                  <c:v>2- Atividade Docente na Iniciativa Privada, 4- Atividade de Serviço na Iniciativa Privada</c:v>
                </c:pt>
                <c:pt idx="5">
                  <c:v>3- Atividade de Serviço na Iniciativa Pública</c:v>
                </c:pt>
                <c:pt idx="6">
                  <c:v>3- Atividade de Serviço na Iniciativa Pública, 5- Pesquisador (a)</c:v>
                </c:pt>
                <c:pt idx="7">
                  <c:v>4- Atividade de Serviço na Iniciativa Privada</c:v>
                </c:pt>
                <c:pt idx="8">
                  <c:v>6- Pós-Doutorado</c:v>
                </c:pt>
                <c:pt idx="9">
                  <c:v>7- Não Informado</c:v>
                </c:pt>
                <c:pt idx="10">
                  <c:v>8- Desempregado (a)</c:v>
                </c:pt>
                <c:pt idx="11">
                  <c:v>9- Não se aplica</c:v>
                </c:pt>
              </c:strCache>
            </c:strRef>
          </c:cat>
          <c:val>
            <c:numRef>
              <c:f>'Estatísticas Doutorado (2017-20'!$B$110:$B$121</c:f>
              <c:numCache>
                <c:formatCode>General</c:formatCode>
                <c:ptCount val="12"/>
                <c:pt idx="0">
                  <c:v>11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32</c:v>
                </c:pt>
              </c:numCache>
            </c:numRef>
          </c:val>
        </c:ser>
        <c:ser>
          <c:idx val="1"/>
          <c:order val="1"/>
          <c:tx>
            <c:strRef>
              <c:f>'Estatísticas Doutorado (2017-20'!$C$109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(2017-20'!$A$110:$A$121</c:f>
              <c:strCache>
                <c:ptCount val="12"/>
                <c:pt idx="0">
                  <c:v>1- Atividade Docente na Iniciativa Pública</c:v>
                </c:pt>
                <c:pt idx="1">
                  <c:v>1- Atividade Docente na Iniciativa Pública, 2- Atividade Docente na Iniciativa Privada, 4- Atividade de Serviço na Iniciativa Privada</c:v>
                </c:pt>
                <c:pt idx="2">
                  <c:v>1- Atividade Docente na Iniciativa Pública, 3- Atividade de Serviço na Iniciativa Pública</c:v>
                </c:pt>
                <c:pt idx="3">
                  <c:v>2- Atividade Docente na Iniciativa Privada</c:v>
                </c:pt>
                <c:pt idx="4">
                  <c:v>2- Atividade Docente na Iniciativa Privada, 4- Atividade de Serviço na Iniciativa Privada</c:v>
                </c:pt>
                <c:pt idx="5">
                  <c:v>3- Atividade de Serviço na Iniciativa Pública</c:v>
                </c:pt>
                <c:pt idx="6">
                  <c:v>3- Atividade de Serviço na Iniciativa Pública, 5- Pesquisador (a)</c:v>
                </c:pt>
                <c:pt idx="7">
                  <c:v>4- Atividade de Serviço na Iniciativa Privada</c:v>
                </c:pt>
                <c:pt idx="8">
                  <c:v>6- Pós-Doutorado</c:v>
                </c:pt>
                <c:pt idx="9">
                  <c:v>7- Não Informado</c:v>
                </c:pt>
                <c:pt idx="10">
                  <c:v>8- Desempregado (a)</c:v>
                </c:pt>
                <c:pt idx="11">
                  <c:v>9- Não se aplica</c:v>
                </c:pt>
              </c:strCache>
            </c:strRef>
          </c:cat>
          <c:val>
            <c:numRef>
              <c:f>'Estatísticas Doutorado (2017-20'!$C$110:$C$121</c:f>
              <c:numCache>
                <c:formatCode>0.0</c:formatCode>
                <c:ptCount val="12"/>
                <c:pt idx="0">
                  <c:v>15.277777777777779</c:v>
                </c:pt>
                <c:pt idx="1">
                  <c:v>2.7777777777777777</c:v>
                </c:pt>
                <c:pt idx="2">
                  <c:v>1.3888888888888888</c:v>
                </c:pt>
                <c:pt idx="3">
                  <c:v>11.111111111111111</c:v>
                </c:pt>
                <c:pt idx="4">
                  <c:v>1.3888888888888888</c:v>
                </c:pt>
                <c:pt idx="5">
                  <c:v>2.7777777777777777</c:v>
                </c:pt>
                <c:pt idx="6">
                  <c:v>1.3888888888888888</c:v>
                </c:pt>
                <c:pt idx="7">
                  <c:v>8.3333333333333339</c:v>
                </c:pt>
                <c:pt idx="8">
                  <c:v>1.3888888888888888</c:v>
                </c:pt>
                <c:pt idx="9">
                  <c:v>4.166666666666667</c:v>
                </c:pt>
                <c:pt idx="10">
                  <c:v>5.5555555555555554</c:v>
                </c:pt>
                <c:pt idx="11">
                  <c:v>44.444444444444443</c:v>
                </c:pt>
              </c:numCache>
            </c:numRef>
          </c:val>
        </c:ser>
        <c:shape val="box"/>
        <c:axId val="167484416"/>
        <c:axId val="167576704"/>
        <c:axId val="0"/>
      </c:bar3DChart>
      <c:catAx>
        <c:axId val="167484416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576704"/>
        <c:crosses val="autoZero"/>
        <c:lblAlgn val="ctr"/>
        <c:lblOffset val="100"/>
      </c:catAx>
      <c:valAx>
        <c:axId val="167576704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484416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Atividades dos egressos no 5° ano pós-defesa</a:t>
            </a:r>
          </a:p>
        </c:rich>
      </c:tx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Doutorado (2017-20'!$B$109</c:f>
              <c:strCache>
                <c:ptCount val="1"/>
                <c:pt idx="0">
                  <c:v>Quantitativo de alunos no 5° ano pós-defesa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dPt>
            <c:idx val="9"/>
            <c:spPr>
              <a:solidFill>
                <a:srgbClr val="A693BE"/>
              </a:solidFill>
            </c:spPr>
          </c:dPt>
          <c:dPt>
            <c:idx val="10"/>
            <c:spPr>
              <a:solidFill>
                <a:srgbClr val="81C5D7"/>
              </a:solidFill>
            </c:spPr>
          </c:dPt>
          <c:dPt>
            <c:idx val="11"/>
            <c:spPr>
              <a:solidFill>
                <a:srgbClr val="F9B67E"/>
              </a:solidFill>
            </c:spPr>
          </c:dPt>
          <c:cat>
            <c:strRef>
              <c:f>'Estatísticas Doutorado (2017-20'!$A$110:$A$121</c:f>
              <c:strCache>
                <c:ptCount val="12"/>
                <c:pt idx="0">
                  <c:v>1- Atividade Docente na Iniciativa Pública</c:v>
                </c:pt>
                <c:pt idx="1">
                  <c:v>1- Atividade Docente na Iniciativa Pública, 2- Atividade Docente na Iniciativa Privada, 4- Atividade de Serviço na Iniciativa Privada</c:v>
                </c:pt>
                <c:pt idx="2">
                  <c:v>1- Atividade Docente na Iniciativa Pública, 3- Atividade de Serviço na Iniciativa Pública</c:v>
                </c:pt>
                <c:pt idx="3">
                  <c:v>2- Atividade Docente na Iniciativa Privada</c:v>
                </c:pt>
                <c:pt idx="4">
                  <c:v>2- Atividade Docente na Iniciativa Privada, 4- Atividade de Serviço na Iniciativa Privada</c:v>
                </c:pt>
                <c:pt idx="5">
                  <c:v>3- Atividade de Serviço na Iniciativa Pública</c:v>
                </c:pt>
                <c:pt idx="6">
                  <c:v>3- Atividade de Serviço na Iniciativa Pública, 5- Pesquisador (a)</c:v>
                </c:pt>
                <c:pt idx="7">
                  <c:v>4- Atividade de Serviço na Iniciativa Privada</c:v>
                </c:pt>
                <c:pt idx="8">
                  <c:v>6- Pós-Doutorado</c:v>
                </c:pt>
                <c:pt idx="9">
                  <c:v>7- Não Informado</c:v>
                </c:pt>
                <c:pt idx="10">
                  <c:v>8- Desempregado (a)</c:v>
                </c:pt>
                <c:pt idx="11">
                  <c:v>9- Não se aplica</c:v>
                </c:pt>
              </c:strCache>
            </c:strRef>
          </c:cat>
          <c:val>
            <c:numRef>
              <c:f>'Estatísticas Doutorado (2017-20'!$B$110:$B$121</c:f>
              <c:numCache>
                <c:formatCode>General</c:formatCode>
                <c:ptCount val="12"/>
                <c:pt idx="0">
                  <c:v>11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32</c:v>
                </c:pt>
              </c:numCache>
            </c:numRef>
          </c:val>
        </c:ser>
        <c:dLbls/>
      </c:pie3DChart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Média do quantitativo de egresos (2017 - 2024) por atividade desenvolvida</a:t>
            </a:r>
          </a:p>
        </c:rich>
      </c:tx>
    </c:title>
    <c:view3D>
      <c:depthPercent val="100"/>
      <c:rAngAx val="1"/>
    </c:view3D>
    <c:plotArea>
      <c:layout>
        <c:manualLayout>
          <c:xMode val="edge"/>
          <c:yMode val="edge"/>
          <c:x val="0.3120640534433638"/>
          <c:y val="0.15113933971822377"/>
          <c:w val="0.62820191158900851"/>
          <c:h val="0.78580413297394447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Doutorado (2017-20'!$A$137</c:f>
              <c:strCache>
                <c:ptCount val="1"/>
                <c:pt idx="0">
                  <c:v>Principais Atividades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val>
            <c:numRef>
              <c:f>'Estatísticas Doutorado (2017-20'!$A$138:$A$146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'Estatísticas Doutorado (2017-20'!$N$137</c:f>
              <c:strCache>
                <c:ptCount val="1"/>
                <c:pt idx="0">
                  <c:v>Média de todos os anos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val>
            <c:numRef>
              <c:f>'Estatísticas Doutorado (2017-20'!$N$138:$N$146</c:f>
              <c:numCache>
                <c:formatCode>General</c:formatCode>
                <c:ptCount val="9"/>
                <c:pt idx="0">
                  <c:v>12</c:v>
                </c:pt>
                <c:pt idx="1">
                  <c:v>13.6</c:v>
                </c:pt>
                <c:pt idx="2">
                  <c:v>5.6</c:v>
                </c:pt>
                <c:pt idx="3">
                  <c:v>7</c:v>
                </c:pt>
                <c:pt idx="4">
                  <c:v>0.8</c:v>
                </c:pt>
                <c:pt idx="5">
                  <c:v>4.5999999999999996</c:v>
                </c:pt>
                <c:pt idx="6">
                  <c:v>6</c:v>
                </c:pt>
                <c:pt idx="7">
                  <c:v>6.6</c:v>
                </c:pt>
                <c:pt idx="8">
                  <c:v>15.8</c:v>
                </c:pt>
              </c:numCache>
            </c:numRef>
          </c:val>
        </c:ser>
        <c:ser>
          <c:idx val="2"/>
          <c:order val="2"/>
          <c:tx>
            <c:strRef>
              <c:f>'Estatísticas Doutorado (2017-20'!$O$137</c:f>
              <c:strCache>
                <c:ptCount val="1"/>
                <c:pt idx="0">
                  <c:v>% da média</c:v>
                </c:pt>
              </c:strCache>
            </c:strRef>
          </c:tx>
          <c:val>
            <c:numRef>
              <c:f>'Estatísticas Doutorado (2017-20'!$O$138:$O$146</c:f>
              <c:numCache>
                <c:formatCode>0.0</c:formatCode>
                <c:ptCount val="9"/>
                <c:pt idx="0">
                  <c:v>16.666666666666668</c:v>
                </c:pt>
                <c:pt idx="1">
                  <c:v>18.888888888888889</c:v>
                </c:pt>
                <c:pt idx="2">
                  <c:v>7.7777777777777777</c:v>
                </c:pt>
                <c:pt idx="3">
                  <c:v>9.7222222222222214</c:v>
                </c:pt>
                <c:pt idx="4">
                  <c:v>1.1111111111111112</c:v>
                </c:pt>
                <c:pt idx="5">
                  <c:v>6.3888888888888884</c:v>
                </c:pt>
                <c:pt idx="6">
                  <c:v>8.3333333333333339</c:v>
                </c:pt>
                <c:pt idx="7">
                  <c:v>9.1666666666666661</c:v>
                </c:pt>
                <c:pt idx="8">
                  <c:v>21.944444444444443</c:v>
                </c:pt>
              </c:numCache>
            </c:numRef>
          </c:val>
        </c:ser>
        <c:shape val="box"/>
        <c:axId val="167799808"/>
        <c:axId val="167814272"/>
        <c:axId val="0"/>
      </c:bar3DChart>
      <c:catAx>
        <c:axId val="167799808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sz="1200"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814272"/>
        <c:crosses val="autoZero"/>
        <c:lblAlgn val="ctr"/>
        <c:lblOffset val="100"/>
      </c:catAx>
      <c:valAx>
        <c:axId val="167814272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799808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Média do quantitativo de egresos (2017 - 2024) por atividade desenvolvida</a:t>
            </a:r>
          </a:p>
        </c:rich>
      </c:tx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Doutorado (2017-20'!$O$137</c:f>
              <c:strCache>
                <c:ptCount val="1"/>
                <c:pt idx="0">
                  <c:v>% da média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cat>
            <c:strRef>
              <c:f>'Estatísticas Doutorado (2017-20'!$A$138:$A$146</c:f>
              <c:strCache>
                <c:ptCount val="9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Pós-Doutorado</c:v>
                </c:pt>
                <c:pt idx="6">
                  <c:v>7- Não Informado</c:v>
                </c:pt>
                <c:pt idx="7">
                  <c:v>8- Desempregado (a)</c:v>
                </c:pt>
                <c:pt idx="8">
                  <c:v>9- Não se aplica</c:v>
                </c:pt>
              </c:strCache>
            </c:strRef>
          </c:cat>
          <c:val>
            <c:numRef>
              <c:f>'Estatísticas Doutorado (2017-20'!$O$138:$O$146</c:f>
              <c:numCache>
                <c:formatCode>0.0</c:formatCode>
                <c:ptCount val="9"/>
                <c:pt idx="0">
                  <c:v>16.666666666666668</c:v>
                </c:pt>
                <c:pt idx="1">
                  <c:v>18.888888888888889</c:v>
                </c:pt>
                <c:pt idx="2">
                  <c:v>7.7777777777777777</c:v>
                </c:pt>
                <c:pt idx="3">
                  <c:v>9.7222222222222214</c:v>
                </c:pt>
                <c:pt idx="4">
                  <c:v>1.1111111111111112</c:v>
                </c:pt>
                <c:pt idx="5">
                  <c:v>6.3888888888888884</c:v>
                </c:pt>
                <c:pt idx="6">
                  <c:v>8.3333333333333339</c:v>
                </c:pt>
                <c:pt idx="7">
                  <c:v>9.1666666666666661</c:v>
                </c:pt>
                <c:pt idx="8">
                  <c:v>21.944444444444443</c:v>
                </c:pt>
              </c:numCache>
            </c:numRef>
          </c:val>
        </c:ser>
        <c:dLbls/>
      </c:pie3DChart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Média do quantitativo de egresos (2017 - 2024) por atividade desenvolvida</a:t>
            </a:r>
          </a:p>
        </c:rich>
      </c:tx>
    </c:title>
    <c:view3D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'Estatísticas Doutorado (2017-20'!$N$197</c:f>
              <c:strCache>
                <c:ptCount val="1"/>
                <c:pt idx="0">
                  <c:v>Média de todos os anos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(2017-20'!$A$198:$A$205</c:f>
              <c:strCache>
                <c:ptCount val="8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Pós-Doutorado</c:v>
                </c:pt>
                <c:pt idx="6">
                  <c:v>7- Não Informado</c:v>
                </c:pt>
                <c:pt idx="7">
                  <c:v>8- Desempregado (a)</c:v>
                </c:pt>
              </c:strCache>
            </c:strRef>
          </c:cat>
          <c:val>
            <c:numRef>
              <c:f>'Estatísticas Doutorado (2017-20'!$N$198:$N$205</c:f>
              <c:numCache>
                <c:formatCode>0</c:formatCode>
                <c:ptCount val="8"/>
                <c:pt idx="0">
                  <c:v>12</c:v>
                </c:pt>
                <c:pt idx="1">
                  <c:v>13.6</c:v>
                </c:pt>
                <c:pt idx="2">
                  <c:v>5.6</c:v>
                </c:pt>
                <c:pt idx="3">
                  <c:v>7</c:v>
                </c:pt>
                <c:pt idx="4">
                  <c:v>0.8</c:v>
                </c:pt>
                <c:pt idx="5">
                  <c:v>4.5999999999999996</c:v>
                </c:pt>
                <c:pt idx="6">
                  <c:v>6</c:v>
                </c:pt>
                <c:pt idx="7">
                  <c:v>6.6</c:v>
                </c:pt>
              </c:numCache>
            </c:numRef>
          </c:val>
        </c:ser>
        <c:ser>
          <c:idx val="1"/>
          <c:order val="1"/>
          <c:tx>
            <c:strRef>
              <c:f>'Estatísticas Doutorado (2017-20'!$O$197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(2017-20'!$A$198:$A$205</c:f>
              <c:strCache>
                <c:ptCount val="8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Pós-Doutorado</c:v>
                </c:pt>
                <c:pt idx="6">
                  <c:v>7- Não Informado</c:v>
                </c:pt>
                <c:pt idx="7">
                  <c:v>8- Desempregado (a)</c:v>
                </c:pt>
              </c:strCache>
            </c:strRef>
          </c:cat>
          <c:val>
            <c:numRef>
              <c:f>'Estatísticas Doutorado (2017-20'!$O$198:$O$205</c:f>
              <c:numCache>
                <c:formatCode>0.0</c:formatCode>
                <c:ptCount val="8"/>
                <c:pt idx="0">
                  <c:v>21.352313167259787</c:v>
                </c:pt>
                <c:pt idx="1">
                  <c:v>24.199288256227756</c:v>
                </c:pt>
                <c:pt idx="2">
                  <c:v>9.9644128113879002</c:v>
                </c:pt>
                <c:pt idx="3">
                  <c:v>12.455516014234874</c:v>
                </c:pt>
                <c:pt idx="4">
                  <c:v>1.4234875444839856</c:v>
                </c:pt>
                <c:pt idx="5">
                  <c:v>8.1850533807829162</c:v>
                </c:pt>
                <c:pt idx="6">
                  <c:v>10.676156583629894</c:v>
                </c:pt>
                <c:pt idx="7">
                  <c:v>11.743772241992882</c:v>
                </c:pt>
              </c:numCache>
            </c:numRef>
          </c:val>
        </c:ser>
        <c:shape val="box"/>
        <c:axId val="167888000"/>
        <c:axId val="167889920"/>
        <c:axId val="0"/>
      </c:bar3DChart>
      <c:catAx>
        <c:axId val="167888000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889920"/>
        <c:crosses val="autoZero"/>
        <c:lblAlgn val="ctr"/>
        <c:lblOffset val="100"/>
      </c:catAx>
      <c:valAx>
        <c:axId val="167889920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888000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Média do quantitativo de egresos (2017 - 2024) por atividade desenvolvida</a:t>
            </a:r>
          </a:p>
        </c:rich>
      </c:tx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Doutorado (2017-20'!$N$197</c:f>
              <c:strCache>
                <c:ptCount val="1"/>
                <c:pt idx="0">
                  <c:v>Média de todos os anos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cat>
            <c:strRef>
              <c:f>'Estatísticas Doutorado (2017-20'!$A$198:$A$205</c:f>
              <c:strCache>
                <c:ptCount val="8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Pós-Doutorado</c:v>
                </c:pt>
                <c:pt idx="6">
                  <c:v>7- Não Informado</c:v>
                </c:pt>
                <c:pt idx="7">
                  <c:v>8- Desempregado (a)</c:v>
                </c:pt>
              </c:strCache>
            </c:strRef>
          </c:cat>
          <c:val>
            <c:numRef>
              <c:f>'Estatísticas Doutorado (2017-20'!$N$198:$N$205</c:f>
              <c:numCache>
                <c:formatCode>0</c:formatCode>
                <c:ptCount val="8"/>
                <c:pt idx="0">
                  <c:v>12</c:v>
                </c:pt>
                <c:pt idx="1">
                  <c:v>13.6</c:v>
                </c:pt>
                <c:pt idx="2">
                  <c:v>5.6</c:v>
                </c:pt>
                <c:pt idx="3">
                  <c:v>7</c:v>
                </c:pt>
                <c:pt idx="4">
                  <c:v>0.8</c:v>
                </c:pt>
                <c:pt idx="5">
                  <c:v>4.5999999999999996</c:v>
                </c:pt>
                <c:pt idx="6">
                  <c:v>6</c:v>
                </c:pt>
                <c:pt idx="7">
                  <c:v>6.6</c:v>
                </c:pt>
              </c:numCache>
            </c:numRef>
          </c:val>
        </c:ser>
        <c:dLbls/>
      </c:pie3DChart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Total do quantitativo de egresos (2017 - 2024) por atividade desenvolvida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'Estatísticas Doutorado (2017-20'!$L$137</c:f>
              <c:strCache>
                <c:ptCount val="1"/>
                <c:pt idx="0">
                  <c:v>Somatória de egressos por atividade (2017-2024)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(2017-20'!$A$138:$A$146</c:f>
              <c:strCache>
                <c:ptCount val="9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Pós-Doutorado</c:v>
                </c:pt>
                <c:pt idx="6">
                  <c:v>7- Não Informado</c:v>
                </c:pt>
                <c:pt idx="7">
                  <c:v>8- Desempregado (a)</c:v>
                </c:pt>
                <c:pt idx="8">
                  <c:v>9- Não se aplica</c:v>
                </c:pt>
              </c:strCache>
            </c:strRef>
          </c:cat>
          <c:val>
            <c:numRef>
              <c:f>'Estatísticas Doutorado (2017-20'!$L$138:$L$146</c:f>
              <c:numCache>
                <c:formatCode>General</c:formatCode>
                <c:ptCount val="9"/>
                <c:pt idx="0">
                  <c:v>60</c:v>
                </c:pt>
                <c:pt idx="1">
                  <c:v>68</c:v>
                </c:pt>
                <c:pt idx="2">
                  <c:v>28</c:v>
                </c:pt>
                <c:pt idx="3">
                  <c:v>35</c:v>
                </c:pt>
                <c:pt idx="4">
                  <c:v>4</c:v>
                </c:pt>
                <c:pt idx="5">
                  <c:v>23</c:v>
                </c:pt>
                <c:pt idx="6">
                  <c:v>30</c:v>
                </c:pt>
                <c:pt idx="7">
                  <c:v>33</c:v>
                </c:pt>
                <c:pt idx="8">
                  <c:v>79</c:v>
                </c:pt>
              </c:numCache>
            </c:numRef>
          </c:val>
        </c:ser>
        <c:ser>
          <c:idx val="1"/>
          <c:order val="1"/>
          <c:tx>
            <c:strRef>
              <c:f>'Estatísticas Doutorado (2017-20'!$M$137</c:f>
              <c:strCache>
                <c:ptCount val="1"/>
                <c:pt idx="0">
                  <c:v>% da somatória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(2017-20'!$A$138:$A$146</c:f>
              <c:strCache>
                <c:ptCount val="9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Pós-Doutorado</c:v>
                </c:pt>
                <c:pt idx="6">
                  <c:v>7- Não Informado</c:v>
                </c:pt>
                <c:pt idx="7">
                  <c:v>8- Desempregado (a)</c:v>
                </c:pt>
                <c:pt idx="8">
                  <c:v>9- Não se aplica</c:v>
                </c:pt>
              </c:strCache>
            </c:strRef>
          </c:cat>
          <c:val>
            <c:numRef>
              <c:f>'Estatísticas Doutorado (2017-20'!$M$138:$M$146</c:f>
              <c:numCache>
                <c:formatCode>0.0</c:formatCode>
                <c:ptCount val="9"/>
                <c:pt idx="0">
                  <c:v>16.666666666666668</c:v>
                </c:pt>
                <c:pt idx="1">
                  <c:v>18.888888888888889</c:v>
                </c:pt>
                <c:pt idx="2">
                  <c:v>7.7777777777777777</c:v>
                </c:pt>
                <c:pt idx="3">
                  <c:v>9.7222222222222214</c:v>
                </c:pt>
                <c:pt idx="4">
                  <c:v>1.1111111111111112</c:v>
                </c:pt>
                <c:pt idx="5">
                  <c:v>6.3888888888888893</c:v>
                </c:pt>
                <c:pt idx="6">
                  <c:v>8.3333333333333339</c:v>
                </c:pt>
                <c:pt idx="7">
                  <c:v>9.1666666666666661</c:v>
                </c:pt>
                <c:pt idx="8">
                  <c:v>21.944444444444443</c:v>
                </c:pt>
              </c:numCache>
            </c:numRef>
          </c:val>
        </c:ser>
        <c:axId val="167872768"/>
        <c:axId val="168059264"/>
      </c:barChart>
      <c:catAx>
        <c:axId val="167872768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8059264"/>
        <c:crosses val="autoZero"/>
        <c:lblAlgn val="ctr"/>
        <c:lblOffset val="100"/>
      </c:catAx>
      <c:valAx>
        <c:axId val="168059264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872768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Total do quantitativo de egresos (2017 - 2024) por atividade desenvolvida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'Estatísticas Doutorado (2017-20'!$L$197</c:f>
              <c:strCache>
                <c:ptCount val="1"/>
                <c:pt idx="0">
                  <c:v>Somatória de egressos por atividade (2017-2024)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(2017-20'!$A$198:$A$205</c:f>
              <c:strCache>
                <c:ptCount val="8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Pós-Doutorado</c:v>
                </c:pt>
                <c:pt idx="6">
                  <c:v>7- Não Informado</c:v>
                </c:pt>
                <c:pt idx="7">
                  <c:v>8- Desempregado (a)</c:v>
                </c:pt>
              </c:strCache>
            </c:strRef>
          </c:cat>
          <c:val>
            <c:numRef>
              <c:f>'Estatísticas Doutorado (2017-20'!$L$198:$L$205</c:f>
              <c:numCache>
                <c:formatCode>General</c:formatCode>
                <c:ptCount val="8"/>
                <c:pt idx="0">
                  <c:v>60</c:v>
                </c:pt>
                <c:pt idx="1">
                  <c:v>68</c:v>
                </c:pt>
                <c:pt idx="2">
                  <c:v>28</c:v>
                </c:pt>
                <c:pt idx="3">
                  <c:v>35</c:v>
                </c:pt>
                <c:pt idx="4">
                  <c:v>4</c:v>
                </c:pt>
                <c:pt idx="5">
                  <c:v>23</c:v>
                </c:pt>
                <c:pt idx="6">
                  <c:v>30</c:v>
                </c:pt>
                <c:pt idx="7">
                  <c:v>33</c:v>
                </c:pt>
              </c:numCache>
            </c:numRef>
          </c:val>
        </c:ser>
        <c:ser>
          <c:idx val="1"/>
          <c:order val="1"/>
          <c:tx>
            <c:strRef>
              <c:f>'Estatísticas Doutorado (2017-20'!$M$197</c:f>
              <c:strCache>
                <c:ptCount val="1"/>
                <c:pt idx="0">
                  <c:v>% da somatória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(2017-20'!$A$198:$A$205</c:f>
              <c:strCache>
                <c:ptCount val="8"/>
                <c:pt idx="0">
                  <c:v>1- Atividade Docente na Iniciativa Pública</c:v>
                </c:pt>
                <c:pt idx="1">
                  <c:v>2- Atividade Docente na Iniciativa Privada</c:v>
                </c:pt>
                <c:pt idx="2">
                  <c:v>3- Atividade de Serviço na Iniciativa Pública</c:v>
                </c:pt>
                <c:pt idx="3">
                  <c:v>4- Atividade de Serviço na Iniciativa Privada</c:v>
                </c:pt>
                <c:pt idx="4">
                  <c:v>5- Pesquisador</c:v>
                </c:pt>
                <c:pt idx="5">
                  <c:v>6- Pós-Doutorado</c:v>
                </c:pt>
                <c:pt idx="6">
                  <c:v>7- Não Informado</c:v>
                </c:pt>
                <c:pt idx="7">
                  <c:v>8- Desempregado (a)</c:v>
                </c:pt>
              </c:strCache>
            </c:strRef>
          </c:cat>
          <c:val>
            <c:numRef>
              <c:f>'Estatísticas Doutorado (2017-20'!$M$198:$M$205</c:f>
              <c:numCache>
                <c:formatCode>0.0</c:formatCode>
                <c:ptCount val="8"/>
                <c:pt idx="0">
                  <c:v>21.352313167259787</c:v>
                </c:pt>
                <c:pt idx="1">
                  <c:v>24.199288256227756</c:v>
                </c:pt>
                <c:pt idx="2">
                  <c:v>9.9644128113879002</c:v>
                </c:pt>
                <c:pt idx="3">
                  <c:v>12.455516014234876</c:v>
                </c:pt>
                <c:pt idx="4">
                  <c:v>1.4234875444839858</c:v>
                </c:pt>
                <c:pt idx="5">
                  <c:v>8.185053380782918</c:v>
                </c:pt>
                <c:pt idx="6">
                  <c:v>10.676156583629894</c:v>
                </c:pt>
                <c:pt idx="7">
                  <c:v>11.743772241992882</c:v>
                </c:pt>
              </c:numCache>
            </c:numRef>
          </c:val>
        </c:ser>
        <c:axId val="167970688"/>
        <c:axId val="167981056"/>
      </c:barChart>
      <c:catAx>
        <c:axId val="167970688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981056"/>
        <c:crosses val="autoZero"/>
        <c:lblAlgn val="ctr"/>
        <c:lblOffset val="100"/>
      </c:catAx>
      <c:valAx>
        <c:axId val="167981056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970688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lang="pt-BR" b="1">
                <a:solidFill>
                  <a:schemeClr val="dk1"/>
                </a:solidFill>
                <a:latin typeface="+mn-lt"/>
              </a:rPr>
              <a:t>Egressos versus Ano de defesa</a:t>
            </a:r>
          </a:p>
        </c:rich>
      </c:tx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'Estatísticas Doutorado (2017-20'!$B$18</c:f>
              <c:strCache>
                <c:ptCount val="1"/>
                <c:pt idx="0">
                  <c:v>Egressos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numRef>
              <c:f>'Estatísticas Doutorado (2017-20'!$A$19:$A$26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'Estatísticas Doutorado (2017-20'!$B$19:$B$26</c:f>
              <c:numCache>
                <c:formatCode>General</c:formatCode>
                <c:ptCount val="8"/>
                <c:pt idx="0">
                  <c:v>15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7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</c:ser>
        <c:shape val="box"/>
        <c:axId val="167181696"/>
        <c:axId val="167208448"/>
        <c:axId val="0"/>
      </c:bar3DChart>
      <c:catAx>
        <c:axId val="16718169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pt-BR" b="0">
                    <a:solidFill>
                      <a:srgbClr val="000000"/>
                    </a:solidFill>
                    <a:latin typeface="+mn-lt"/>
                  </a:rPr>
                  <a:t>Ano de defesa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208448"/>
        <c:crosses val="autoZero"/>
        <c:lblAlgn val="ctr"/>
        <c:lblOffset val="100"/>
      </c:catAx>
      <c:valAx>
        <c:axId val="16720844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pt-BR" b="0">
                    <a:solidFill>
                      <a:srgbClr val="000000"/>
                    </a:solidFill>
                    <a:latin typeface="+mn-lt"/>
                  </a:rPr>
                  <a:t>Egressos</a:t>
                </a:r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181696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lang="pt-BR" b="1">
                <a:solidFill>
                  <a:schemeClr val="dk1"/>
                </a:solidFill>
                <a:latin typeface="+mn-lt"/>
              </a:rPr>
              <a:t>Atividades dos egressos no 1° ano pós-defesa</a:t>
            </a:r>
          </a:p>
        </c:rich>
      </c:tx>
      <c:layout/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Doutorado (2017-20'!$B$32</c:f>
              <c:strCache>
                <c:ptCount val="1"/>
                <c:pt idx="0">
                  <c:v>Quantitativo de alunos no 1° ano pós-defesa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dPt>
            <c:idx val="9"/>
            <c:spPr>
              <a:solidFill>
                <a:srgbClr val="A693BE"/>
              </a:solidFill>
            </c:spPr>
          </c:dPt>
          <c:dPt>
            <c:idx val="10"/>
            <c:spPr>
              <a:solidFill>
                <a:srgbClr val="81C5D7"/>
              </a:solidFill>
            </c:spPr>
          </c:dPt>
          <c:dPt>
            <c:idx val="11"/>
            <c:spPr>
              <a:solidFill>
                <a:srgbClr val="F9B67E"/>
              </a:solidFill>
            </c:spPr>
          </c:dPt>
          <c:dPt>
            <c:idx val="12"/>
            <c:spPr>
              <a:solidFill>
                <a:srgbClr val="B9CDE5"/>
              </a:solidFill>
            </c:spPr>
          </c:dPt>
          <c:dPt>
            <c:idx val="13"/>
            <c:spPr>
              <a:solidFill>
                <a:srgbClr val="E6B9B8"/>
              </a:solidFill>
            </c:spPr>
          </c:dPt>
          <c:cat>
            <c:strRef>
              <c:f>'Estatísticas Doutorado (2017-20'!$A$33:$A$46</c:f>
              <c:strCache>
                <c:ptCount val="14"/>
                <c:pt idx="0">
                  <c:v>1- Atividade Docente na Iniciativa Pública</c:v>
                </c:pt>
                <c:pt idx="1">
                  <c:v>1- Atividade Docente na Iniciativa Pública, 2- Atividade Docente na Iniciativa Privada</c:v>
                </c:pt>
                <c:pt idx="2">
                  <c:v>1- Atividade Docente na Iniciativa Pública, 2- Atividade Docente na Iniciativa Privada, 3- Atividade de Serviço na Iniciativa Pública</c:v>
                </c:pt>
                <c:pt idx="3">
                  <c:v>1- Atividade Docente na Iniciativa Pública, 4- Atividade de Serviço na Iniciativa Privada</c:v>
                </c:pt>
                <c:pt idx="4">
                  <c:v>2- Atividade Docente na Iniciativa Privada</c:v>
                </c:pt>
                <c:pt idx="5">
                  <c:v>2- Atividade Docente na Iniciativa Privada, 3- Atividade de Serviço na Iniciativa Pública</c:v>
                </c:pt>
                <c:pt idx="6">
                  <c:v>2- Atividade Docente na Iniciativa Privada, 4- Atividade de Serviço na Iniciativa Privada</c:v>
                </c:pt>
                <c:pt idx="7">
                  <c:v>2- Atividade Docente na Iniciativa Privada, 6- Pós-Doutorado</c:v>
                </c:pt>
                <c:pt idx="8">
                  <c:v>3- Atividade de Serviço na Iniciativa Pública</c:v>
                </c:pt>
                <c:pt idx="9">
                  <c:v>4- Atividade de Serviço na Iniciativa Privada</c:v>
                </c:pt>
                <c:pt idx="10">
                  <c:v>5- Pesquisador (a)</c:v>
                </c:pt>
                <c:pt idx="11">
                  <c:v>6- Pós-Doutorado</c:v>
                </c:pt>
                <c:pt idx="12">
                  <c:v>7- Não Informado</c:v>
                </c:pt>
                <c:pt idx="13">
                  <c:v>8- Desempregado (a)</c:v>
                </c:pt>
              </c:strCache>
            </c:strRef>
          </c:cat>
          <c:val>
            <c:numRef>
              <c:f>'Estatísticas Doutorado (2017-20'!$B$33:$B$46</c:f>
              <c:numCache>
                <c:formatCode>General</c:formatCode>
                <c:ptCount val="1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9</c:v>
                </c:pt>
                <c:pt idx="12">
                  <c:v>8</c:v>
                </c:pt>
                <c:pt idx="13">
                  <c:v>9</c:v>
                </c:pt>
              </c:numCache>
            </c:numRef>
          </c:val>
        </c:ser>
        <c:dLbls/>
      </c:pie3DChart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Arial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lang="pt-BR" b="1">
                <a:solidFill>
                  <a:schemeClr val="dk1"/>
                </a:solidFill>
                <a:latin typeface="+mn-lt"/>
              </a:rPr>
              <a:t>Atividades dos egressos no 1° ano pós-defesa</a:t>
            </a:r>
          </a:p>
        </c:rich>
      </c:tx>
      <c:layout/>
    </c:title>
    <c:view3D>
      <c:depthPercent val="100"/>
      <c:rAngAx val="1"/>
    </c:view3D>
    <c:plotArea>
      <c:layout>
        <c:manualLayout>
          <c:xMode val="edge"/>
          <c:yMode val="edge"/>
          <c:x val="0.516734279918864"/>
          <c:y val="0.20292003593890381"/>
          <c:w val="0.46445233265720076"/>
          <c:h val="0.6985624438454624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Doutorado (2017-20'!$B$32</c:f>
              <c:strCache>
                <c:ptCount val="1"/>
                <c:pt idx="0">
                  <c:v>Quantitativo de alunos no 1° ano pós-defesa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(2017-20'!$A$33:$A$46</c:f>
              <c:strCache>
                <c:ptCount val="14"/>
                <c:pt idx="0">
                  <c:v>1- Atividade Docente na Iniciativa Pública</c:v>
                </c:pt>
                <c:pt idx="1">
                  <c:v>1- Atividade Docente na Iniciativa Pública, 2- Atividade Docente na Iniciativa Privada</c:v>
                </c:pt>
                <c:pt idx="2">
                  <c:v>1- Atividade Docente na Iniciativa Pública, 2- Atividade Docente na Iniciativa Privada, 3- Atividade de Serviço na Iniciativa Pública</c:v>
                </c:pt>
                <c:pt idx="3">
                  <c:v>1- Atividade Docente na Iniciativa Pública, 4- Atividade de Serviço na Iniciativa Privada</c:v>
                </c:pt>
                <c:pt idx="4">
                  <c:v>2- Atividade Docente na Iniciativa Privada</c:v>
                </c:pt>
                <c:pt idx="5">
                  <c:v>2- Atividade Docente na Iniciativa Privada, 3- Atividade de Serviço na Iniciativa Pública</c:v>
                </c:pt>
                <c:pt idx="6">
                  <c:v>2- Atividade Docente na Iniciativa Privada, 4- Atividade de Serviço na Iniciativa Privada</c:v>
                </c:pt>
                <c:pt idx="7">
                  <c:v>2- Atividade Docente na Iniciativa Privada, 6- Pós-Doutorado</c:v>
                </c:pt>
                <c:pt idx="8">
                  <c:v>3- Atividade de Serviço na Iniciativa Pública</c:v>
                </c:pt>
                <c:pt idx="9">
                  <c:v>4- Atividade de Serviço na Iniciativa Privada</c:v>
                </c:pt>
                <c:pt idx="10">
                  <c:v>5- Pesquisador (a)</c:v>
                </c:pt>
                <c:pt idx="11">
                  <c:v>6- Pós-Doutorado</c:v>
                </c:pt>
                <c:pt idx="12">
                  <c:v>7- Não Informado</c:v>
                </c:pt>
                <c:pt idx="13">
                  <c:v>8- Desempregado (a)</c:v>
                </c:pt>
              </c:strCache>
            </c:strRef>
          </c:cat>
          <c:val>
            <c:numRef>
              <c:f>'Estatísticas Doutorado (2017-20'!$B$33:$B$46</c:f>
              <c:numCache>
                <c:formatCode>General</c:formatCode>
                <c:ptCount val="1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9</c:v>
                </c:pt>
                <c:pt idx="12">
                  <c:v>8</c:v>
                </c:pt>
                <c:pt idx="13">
                  <c:v>9</c:v>
                </c:pt>
              </c:numCache>
            </c:numRef>
          </c:val>
        </c:ser>
        <c:ser>
          <c:idx val="1"/>
          <c:order val="1"/>
          <c:tx>
            <c:strRef>
              <c:f>'Estatísticas Doutorado (2017-20'!$C$32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(2017-20'!$A$33:$A$46</c:f>
              <c:strCache>
                <c:ptCount val="14"/>
                <c:pt idx="0">
                  <c:v>1- Atividade Docente na Iniciativa Pública</c:v>
                </c:pt>
                <c:pt idx="1">
                  <c:v>1- Atividade Docente na Iniciativa Pública, 2- Atividade Docente na Iniciativa Privada</c:v>
                </c:pt>
                <c:pt idx="2">
                  <c:v>1- Atividade Docente na Iniciativa Pública, 2- Atividade Docente na Iniciativa Privada, 3- Atividade de Serviço na Iniciativa Pública</c:v>
                </c:pt>
                <c:pt idx="3">
                  <c:v>1- Atividade Docente na Iniciativa Pública, 4- Atividade de Serviço na Iniciativa Privada</c:v>
                </c:pt>
                <c:pt idx="4">
                  <c:v>2- Atividade Docente na Iniciativa Privada</c:v>
                </c:pt>
                <c:pt idx="5">
                  <c:v>2- Atividade Docente na Iniciativa Privada, 3- Atividade de Serviço na Iniciativa Pública</c:v>
                </c:pt>
                <c:pt idx="6">
                  <c:v>2- Atividade Docente na Iniciativa Privada, 4- Atividade de Serviço na Iniciativa Privada</c:v>
                </c:pt>
                <c:pt idx="7">
                  <c:v>2- Atividade Docente na Iniciativa Privada, 6- Pós-Doutorado</c:v>
                </c:pt>
                <c:pt idx="8">
                  <c:v>3- Atividade de Serviço na Iniciativa Pública</c:v>
                </c:pt>
                <c:pt idx="9">
                  <c:v>4- Atividade de Serviço na Iniciativa Privada</c:v>
                </c:pt>
                <c:pt idx="10">
                  <c:v>5- Pesquisador (a)</c:v>
                </c:pt>
                <c:pt idx="11">
                  <c:v>6- Pós-Doutorado</c:v>
                </c:pt>
                <c:pt idx="12">
                  <c:v>7- Não Informado</c:v>
                </c:pt>
                <c:pt idx="13">
                  <c:v>8- Desempregado (a)</c:v>
                </c:pt>
              </c:strCache>
            </c:strRef>
          </c:cat>
          <c:val>
            <c:numRef>
              <c:f>'Estatísticas Doutorado (2017-20'!$C$33:$C$46</c:f>
              <c:numCache>
                <c:formatCode>0.0</c:formatCode>
                <c:ptCount val="14"/>
                <c:pt idx="0">
                  <c:v>12.5</c:v>
                </c:pt>
                <c:pt idx="1">
                  <c:v>1.3888888888888888</c:v>
                </c:pt>
                <c:pt idx="2">
                  <c:v>1.3888888888888888</c:v>
                </c:pt>
                <c:pt idx="3">
                  <c:v>2.7777777777777777</c:v>
                </c:pt>
                <c:pt idx="4">
                  <c:v>18.055555555555557</c:v>
                </c:pt>
                <c:pt idx="5">
                  <c:v>1.3888888888888888</c:v>
                </c:pt>
                <c:pt idx="6">
                  <c:v>1.3888888888888888</c:v>
                </c:pt>
                <c:pt idx="7">
                  <c:v>1.3888888888888888</c:v>
                </c:pt>
                <c:pt idx="8">
                  <c:v>8.3333333333333339</c:v>
                </c:pt>
                <c:pt idx="9">
                  <c:v>11.111111111111111</c:v>
                </c:pt>
                <c:pt idx="10">
                  <c:v>4.166666666666667</c:v>
                </c:pt>
                <c:pt idx="11">
                  <c:v>12.5</c:v>
                </c:pt>
                <c:pt idx="12">
                  <c:v>11.111111111111111</c:v>
                </c:pt>
                <c:pt idx="13">
                  <c:v>12.5</c:v>
                </c:pt>
              </c:numCache>
            </c:numRef>
          </c:val>
        </c:ser>
        <c:shape val="box"/>
        <c:axId val="167255424"/>
        <c:axId val="167265792"/>
        <c:axId val="0"/>
      </c:bar3DChart>
      <c:catAx>
        <c:axId val="167255424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265792"/>
        <c:crosses val="autoZero"/>
        <c:lblAlgn val="ctr"/>
        <c:lblOffset val="100"/>
      </c:catAx>
      <c:valAx>
        <c:axId val="167265792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255424"/>
        <c:crosses val="max"/>
        <c:crossBetween val="between"/>
      </c:valAx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Atividades dos egressos no 2° ano pós-defesa</a:t>
            </a:r>
          </a:p>
        </c:rich>
      </c:tx>
    </c:title>
    <c:view3D>
      <c:depthPercent val="100"/>
      <c:rAngAx val="1"/>
    </c:view3D>
    <c:plotArea>
      <c:layout>
        <c:manualLayout>
          <c:xMode val="edge"/>
          <c:yMode val="edge"/>
          <c:x val="0.49607623318385663"/>
          <c:y val="0.2029200359389039"/>
          <c:w val="0.48312780269058309"/>
          <c:h val="0.6985624438454624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Doutorado (2017-20'!$B$57</c:f>
              <c:strCache>
                <c:ptCount val="1"/>
                <c:pt idx="0">
                  <c:v>Quantitativo de alunos no 2° ano pós-defesa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(2017-20'!$A$58:$A$69</c:f>
              <c:strCache>
                <c:ptCount val="12"/>
                <c:pt idx="0">
                  <c:v>1- Atividade Docente na Iniciativa Pública</c:v>
                </c:pt>
                <c:pt idx="1">
                  <c:v>1- Atividade Docente na Iniciativa Pública, 2- Atividade Docente na Iniciativa Privada</c:v>
                </c:pt>
                <c:pt idx="2">
                  <c:v>1- Atividade Docente na Iniciativa Pública, 3- Atividade de Serviço na Iniciativa Pública</c:v>
                </c:pt>
                <c:pt idx="3">
                  <c:v>1- Atividade Docente na Iniciativa Pública, 4- Atividade de Serviço na Iniciativa Privada</c:v>
                </c:pt>
                <c:pt idx="4">
                  <c:v>2- Atividade Docente na Iniciativa Privada</c:v>
                </c:pt>
                <c:pt idx="5">
                  <c:v>2- Atividade Docente na Iniciativa Privada, 4- Atividade de Serviço na Iniciativa Privada</c:v>
                </c:pt>
                <c:pt idx="6">
                  <c:v>2- Atividade Docente na Iniciativa Privada, 6- Pós-Doutorado</c:v>
                </c:pt>
                <c:pt idx="7">
                  <c:v>3- Atividade de Serviço na Iniciativa Pública</c:v>
                </c:pt>
                <c:pt idx="8">
                  <c:v>6- Pós-Doutorado</c:v>
                </c:pt>
                <c:pt idx="9">
                  <c:v>7- Não Informado</c:v>
                </c:pt>
                <c:pt idx="10">
                  <c:v>8- Desempregado (a)</c:v>
                </c:pt>
                <c:pt idx="11">
                  <c:v>9- Não se aplica</c:v>
                </c:pt>
              </c:strCache>
            </c:strRef>
          </c:cat>
          <c:val>
            <c:numRef>
              <c:f>'Estatísticas Doutorado (2017-20'!$B$58:$B$69</c:f>
              <c:numCache>
                <c:formatCode>General</c:formatCode>
                <c:ptCount val="12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12</c:v>
                </c:pt>
                <c:pt idx="5">
                  <c:v>1</c:v>
                </c:pt>
                <c:pt idx="6">
                  <c:v>1</c:v>
                </c:pt>
                <c:pt idx="7">
                  <c:v>16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</c:ser>
        <c:ser>
          <c:idx val="1"/>
          <c:order val="1"/>
          <c:tx>
            <c:strRef>
              <c:f>'Estatísticas Doutorado (2017-20'!$C$57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(2017-20'!$A$58:$A$69</c:f>
              <c:strCache>
                <c:ptCount val="12"/>
                <c:pt idx="0">
                  <c:v>1- Atividade Docente na Iniciativa Pública</c:v>
                </c:pt>
                <c:pt idx="1">
                  <c:v>1- Atividade Docente na Iniciativa Pública, 2- Atividade Docente na Iniciativa Privada</c:v>
                </c:pt>
                <c:pt idx="2">
                  <c:v>1- Atividade Docente na Iniciativa Pública, 3- Atividade de Serviço na Iniciativa Pública</c:v>
                </c:pt>
                <c:pt idx="3">
                  <c:v>1- Atividade Docente na Iniciativa Pública, 4- Atividade de Serviço na Iniciativa Privada</c:v>
                </c:pt>
                <c:pt idx="4">
                  <c:v>2- Atividade Docente na Iniciativa Privada</c:v>
                </c:pt>
                <c:pt idx="5">
                  <c:v>2- Atividade Docente na Iniciativa Privada, 4- Atividade de Serviço na Iniciativa Privada</c:v>
                </c:pt>
                <c:pt idx="6">
                  <c:v>2- Atividade Docente na Iniciativa Privada, 6- Pós-Doutorado</c:v>
                </c:pt>
                <c:pt idx="7">
                  <c:v>3- Atividade de Serviço na Iniciativa Pública</c:v>
                </c:pt>
                <c:pt idx="8">
                  <c:v>6- Pós-Doutorado</c:v>
                </c:pt>
                <c:pt idx="9">
                  <c:v>7- Não Informado</c:v>
                </c:pt>
                <c:pt idx="10">
                  <c:v>8- Desempregado (a)</c:v>
                </c:pt>
                <c:pt idx="11">
                  <c:v>9- Não se aplica</c:v>
                </c:pt>
              </c:strCache>
            </c:strRef>
          </c:cat>
          <c:val>
            <c:numRef>
              <c:f>'Estatísticas Doutorado (2017-20'!$C$58:$C$69</c:f>
              <c:numCache>
                <c:formatCode>0.0</c:formatCode>
                <c:ptCount val="12"/>
                <c:pt idx="0">
                  <c:v>9.7222222222222214</c:v>
                </c:pt>
                <c:pt idx="1">
                  <c:v>1.3888888888888888</c:v>
                </c:pt>
                <c:pt idx="2">
                  <c:v>1.3888888888888888</c:v>
                </c:pt>
                <c:pt idx="3">
                  <c:v>1.3888888888888888</c:v>
                </c:pt>
                <c:pt idx="4">
                  <c:v>16.666666666666668</c:v>
                </c:pt>
                <c:pt idx="5">
                  <c:v>1.3888888888888888</c:v>
                </c:pt>
                <c:pt idx="6">
                  <c:v>1.3888888888888888</c:v>
                </c:pt>
                <c:pt idx="7">
                  <c:v>22.222222222222221</c:v>
                </c:pt>
                <c:pt idx="8">
                  <c:v>9.7222222222222214</c:v>
                </c:pt>
                <c:pt idx="9">
                  <c:v>13.888888888888889</c:v>
                </c:pt>
                <c:pt idx="10">
                  <c:v>11.111111111111111</c:v>
                </c:pt>
                <c:pt idx="11">
                  <c:v>9.7222222222222214</c:v>
                </c:pt>
              </c:numCache>
            </c:numRef>
          </c:val>
        </c:ser>
        <c:shape val="box"/>
        <c:axId val="167395712"/>
        <c:axId val="167397632"/>
        <c:axId val="0"/>
      </c:bar3DChart>
      <c:catAx>
        <c:axId val="167395712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397632"/>
        <c:crosses val="autoZero"/>
        <c:lblAlgn val="ctr"/>
        <c:lblOffset val="100"/>
      </c:catAx>
      <c:valAx>
        <c:axId val="167397632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395712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Atividades dos egressos no 3° ano pós-defesa</a:t>
            </a:r>
          </a:p>
        </c:rich>
      </c:tx>
    </c:title>
    <c:view3D>
      <c:depthPercent val="100"/>
      <c:rAngAx val="1"/>
    </c:view3D>
    <c:plotArea>
      <c:layout>
        <c:manualLayout>
          <c:xMode val="edge"/>
          <c:yMode val="edge"/>
          <c:x val="0.54573547589616811"/>
          <c:y val="0.2029200359389039"/>
          <c:w val="0.43133498145859095"/>
          <c:h val="0.6985624438454624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Doutorado (2017-20'!$B$74</c:f>
              <c:strCache>
                <c:ptCount val="1"/>
                <c:pt idx="0">
                  <c:v>Quantitativo de alunos no 3° ano pós-defesa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(2017-20'!$A$75:$A$87</c:f>
              <c:strCache>
                <c:ptCount val="13"/>
                <c:pt idx="0">
                  <c:v>1- Atividade Docente na Iniciativa Pública</c:v>
                </c:pt>
                <c:pt idx="1">
                  <c:v>1- Atividade Docente na Iniciativa Pública, 2- Atividade Docente na Iniciativa Privada</c:v>
                </c:pt>
                <c:pt idx="2">
                  <c:v>1- Atividade Docente na Iniciativa Pública, 3- Atividade de Serviço na Iniciativa Pública</c:v>
                </c:pt>
                <c:pt idx="3">
                  <c:v>2- Atividade Docente na Iniciativa Privada</c:v>
                </c:pt>
                <c:pt idx="4">
                  <c:v>2- Atividade Docente na Iniciativa Privada, 4- Atividade de Serviço na Iniciativa Privada</c:v>
                </c:pt>
                <c:pt idx="5">
                  <c:v>2- Atividade Docente na Iniciativa Privada, 6- Pós-Doutorado</c:v>
                </c:pt>
                <c:pt idx="6">
                  <c:v>3- Atividade de Serviço na Iniciativa Pública</c:v>
                </c:pt>
                <c:pt idx="7">
                  <c:v>3- Atividade de Serviço na Iniciativa Pública, 4- Atividade de Serviço na Iniciativa Privada</c:v>
                </c:pt>
                <c:pt idx="8">
                  <c:v>4- Atividade de Serviço na Iniciativa Privada</c:v>
                </c:pt>
                <c:pt idx="9">
                  <c:v>6- Pós-Doutorado</c:v>
                </c:pt>
                <c:pt idx="10">
                  <c:v>7- Não Informado</c:v>
                </c:pt>
                <c:pt idx="11">
                  <c:v>8- Desempregado (a)</c:v>
                </c:pt>
                <c:pt idx="12">
                  <c:v>9- Não se aplica</c:v>
                </c:pt>
              </c:strCache>
            </c:strRef>
          </c:cat>
          <c:val>
            <c:numRef>
              <c:f>'Estatísticas Doutorado (2017-20'!$B$75:$B$87</c:f>
              <c:numCache>
                <c:formatCode>General</c:formatCode>
                <c:ptCount val="13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11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15</c:v>
                </c:pt>
              </c:numCache>
            </c:numRef>
          </c:val>
        </c:ser>
        <c:ser>
          <c:idx val="1"/>
          <c:order val="1"/>
          <c:tx>
            <c:strRef>
              <c:f>'Estatísticas Doutorado (2017-20'!$C$74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(2017-20'!$A$75:$A$87</c:f>
              <c:strCache>
                <c:ptCount val="13"/>
                <c:pt idx="0">
                  <c:v>1- Atividade Docente na Iniciativa Pública</c:v>
                </c:pt>
                <c:pt idx="1">
                  <c:v>1- Atividade Docente na Iniciativa Pública, 2- Atividade Docente na Iniciativa Privada</c:v>
                </c:pt>
                <c:pt idx="2">
                  <c:v>1- Atividade Docente na Iniciativa Pública, 3- Atividade de Serviço na Iniciativa Pública</c:v>
                </c:pt>
                <c:pt idx="3">
                  <c:v>2- Atividade Docente na Iniciativa Privada</c:v>
                </c:pt>
                <c:pt idx="4">
                  <c:v>2- Atividade Docente na Iniciativa Privada, 4- Atividade de Serviço na Iniciativa Privada</c:v>
                </c:pt>
                <c:pt idx="5">
                  <c:v>2- Atividade Docente na Iniciativa Privada, 6- Pós-Doutorado</c:v>
                </c:pt>
                <c:pt idx="6">
                  <c:v>3- Atividade de Serviço na Iniciativa Pública</c:v>
                </c:pt>
                <c:pt idx="7">
                  <c:v>3- Atividade de Serviço na Iniciativa Pública, 4- Atividade de Serviço na Iniciativa Privada</c:v>
                </c:pt>
                <c:pt idx="8">
                  <c:v>4- Atividade de Serviço na Iniciativa Privada</c:v>
                </c:pt>
                <c:pt idx="9">
                  <c:v>6- Pós-Doutorado</c:v>
                </c:pt>
                <c:pt idx="10">
                  <c:v>7- Não Informado</c:v>
                </c:pt>
                <c:pt idx="11">
                  <c:v>8- Desempregado (a)</c:v>
                </c:pt>
                <c:pt idx="12">
                  <c:v>9- Não se aplica</c:v>
                </c:pt>
              </c:strCache>
            </c:strRef>
          </c:cat>
          <c:val>
            <c:numRef>
              <c:f>'Estatísticas Doutorado (2017-20'!$C$75:$C$87</c:f>
              <c:numCache>
                <c:formatCode>0.0</c:formatCode>
                <c:ptCount val="13"/>
                <c:pt idx="0">
                  <c:v>11.111111111111111</c:v>
                </c:pt>
                <c:pt idx="1">
                  <c:v>2.7777777777777777</c:v>
                </c:pt>
                <c:pt idx="2">
                  <c:v>1.3888888888888888</c:v>
                </c:pt>
                <c:pt idx="3">
                  <c:v>15.277777777777779</c:v>
                </c:pt>
                <c:pt idx="4">
                  <c:v>2.7777777777777777</c:v>
                </c:pt>
                <c:pt idx="5">
                  <c:v>1.3888888888888888</c:v>
                </c:pt>
                <c:pt idx="6">
                  <c:v>8.3333333333333339</c:v>
                </c:pt>
                <c:pt idx="7">
                  <c:v>1.3888888888888888</c:v>
                </c:pt>
                <c:pt idx="8">
                  <c:v>11.111111111111111</c:v>
                </c:pt>
                <c:pt idx="9">
                  <c:v>6.9444444444444446</c:v>
                </c:pt>
                <c:pt idx="10">
                  <c:v>8.3333333333333339</c:v>
                </c:pt>
                <c:pt idx="11">
                  <c:v>8.3333333333333339</c:v>
                </c:pt>
                <c:pt idx="12">
                  <c:v>20.833333333333332</c:v>
                </c:pt>
              </c:numCache>
            </c:numRef>
          </c:val>
        </c:ser>
        <c:shape val="box"/>
        <c:axId val="167321984"/>
        <c:axId val="167323904"/>
        <c:axId val="0"/>
      </c:bar3DChart>
      <c:catAx>
        <c:axId val="167321984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323904"/>
        <c:crosses val="autoZero"/>
        <c:lblAlgn val="ctr"/>
        <c:lblOffset val="100"/>
      </c:catAx>
      <c:valAx>
        <c:axId val="167323904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321984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Atividades dos egressos no 3° ano pós-defesa</a:t>
            </a:r>
          </a:p>
        </c:rich>
      </c:tx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Doutorado (2017-20'!$B$74</c:f>
              <c:strCache>
                <c:ptCount val="1"/>
                <c:pt idx="0">
                  <c:v>Quantitativo de alunos no 3° ano pós-defesa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dPt>
            <c:idx val="9"/>
            <c:spPr>
              <a:solidFill>
                <a:srgbClr val="A693BE"/>
              </a:solidFill>
            </c:spPr>
          </c:dPt>
          <c:dPt>
            <c:idx val="10"/>
            <c:spPr>
              <a:solidFill>
                <a:srgbClr val="81C5D7"/>
              </a:solidFill>
            </c:spPr>
          </c:dPt>
          <c:dPt>
            <c:idx val="11"/>
            <c:spPr>
              <a:solidFill>
                <a:srgbClr val="F9B67E"/>
              </a:solidFill>
            </c:spPr>
          </c:dPt>
          <c:dPt>
            <c:idx val="12"/>
            <c:spPr>
              <a:solidFill>
                <a:srgbClr val="B9CDE5"/>
              </a:solidFill>
            </c:spPr>
          </c:dPt>
          <c:cat>
            <c:strRef>
              <c:f>'Estatísticas Doutorado (2017-20'!$A$75:$A$87</c:f>
              <c:strCache>
                <c:ptCount val="13"/>
                <c:pt idx="0">
                  <c:v>1- Atividade Docente na Iniciativa Pública</c:v>
                </c:pt>
                <c:pt idx="1">
                  <c:v>1- Atividade Docente na Iniciativa Pública, 2- Atividade Docente na Iniciativa Privada</c:v>
                </c:pt>
                <c:pt idx="2">
                  <c:v>1- Atividade Docente na Iniciativa Pública, 3- Atividade de Serviço na Iniciativa Pública</c:v>
                </c:pt>
                <c:pt idx="3">
                  <c:v>2- Atividade Docente na Iniciativa Privada</c:v>
                </c:pt>
                <c:pt idx="4">
                  <c:v>2- Atividade Docente na Iniciativa Privada, 4- Atividade de Serviço na Iniciativa Privada</c:v>
                </c:pt>
                <c:pt idx="5">
                  <c:v>2- Atividade Docente na Iniciativa Privada, 6- Pós-Doutorado</c:v>
                </c:pt>
                <c:pt idx="6">
                  <c:v>3- Atividade de Serviço na Iniciativa Pública</c:v>
                </c:pt>
                <c:pt idx="7">
                  <c:v>3- Atividade de Serviço na Iniciativa Pública, 4- Atividade de Serviço na Iniciativa Privada</c:v>
                </c:pt>
                <c:pt idx="8">
                  <c:v>4- Atividade de Serviço na Iniciativa Privada</c:v>
                </c:pt>
                <c:pt idx="9">
                  <c:v>6- Pós-Doutorado</c:v>
                </c:pt>
                <c:pt idx="10">
                  <c:v>7- Não Informado</c:v>
                </c:pt>
                <c:pt idx="11">
                  <c:v>8- Desempregado (a)</c:v>
                </c:pt>
                <c:pt idx="12">
                  <c:v>9- Não se aplica</c:v>
                </c:pt>
              </c:strCache>
            </c:strRef>
          </c:cat>
          <c:val>
            <c:numRef>
              <c:f>'Estatísticas Doutorado (2017-20'!$B$75:$B$87</c:f>
              <c:numCache>
                <c:formatCode>General</c:formatCode>
                <c:ptCount val="13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11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15</c:v>
                </c:pt>
              </c:numCache>
            </c:numRef>
          </c:val>
        </c:ser>
        <c:dLbls/>
      </c:pie3DChart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Atividades dos egressos no 4° ano pós-defesa</a:t>
            </a:r>
          </a:p>
        </c:rich>
      </c:tx>
    </c:title>
    <c:view3D>
      <c:depthPercent val="100"/>
      <c:rAngAx val="1"/>
    </c:view3D>
    <c:plotArea>
      <c:layout>
        <c:manualLayout>
          <c:xMode val="edge"/>
          <c:yMode val="edge"/>
          <c:x val="0.52383720930232536"/>
          <c:y val="0.2029200359389039"/>
          <c:w val="0.44524612403100783"/>
          <c:h val="0.69856244384546262"/>
        </c:manualLayout>
      </c:layout>
      <c:bar3DChart>
        <c:barDir val="bar"/>
        <c:grouping val="clustered"/>
        <c:ser>
          <c:idx val="0"/>
          <c:order val="0"/>
          <c:tx>
            <c:strRef>
              <c:f>'Estatísticas Doutorado (2017-20'!$B$92</c:f>
              <c:strCache>
                <c:ptCount val="1"/>
                <c:pt idx="0">
                  <c:v>Quantitativo de alunos no 4° ano pós-defesa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(2017-20'!$A$93:$A$104</c:f>
              <c:strCache>
                <c:ptCount val="12"/>
                <c:pt idx="0">
                  <c:v>1- Atividade Docente na Iniciativa Pública</c:v>
                </c:pt>
                <c:pt idx="1">
                  <c:v>1- Atividade Docente na Iniciativa Pública, 3- Atividade de Serviço na Iniciativa Pública</c:v>
                </c:pt>
                <c:pt idx="2">
                  <c:v>2- Atividade Docente na Iniciativa Privada</c:v>
                </c:pt>
                <c:pt idx="3">
                  <c:v>2- Atividade Docente na Iniciativa Privada, 3- Atividade de Serviço na Iniciativa Pública</c:v>
                </c:pt>
                <c:pt idx="4">
                  <c:v>2- Atividade Docente na Iniciativa Privada, 4- Atividade de Serviço na Iniciativa Privada</c:v>
                </c:pt>
                <c:pt idx="5">
                  <c:v>2- Atividade Docente na Iniciativa Privada, 6- Pós-Doutorado</c:v>
                </c:pt>
                <c:pt idx="6">
                  <c:v>3- Atividade de Serviço na Iniciativa Pública</c:v>
                </c:pt>
                <c:pt idx="7">
                  <c:v>4- Atividade de Serviço na Iniciativa Privada</c:v>
                </c:pt>
                <c:pt idx="8">
                  <c:v>6- Pós-Doutorado</c:v>
                </c:pt>
                <c:pt idx="9">
                  <c:v>7- Não Informado</c:v>
                </c:pt>
                <c:pt idx="10">
                  <c:v>8- Desempregado (a)</c:v>
                </c:pt>
                <c:pt idx="11">
                  <c:v>9- Não se aplica</c:v>
                </c:pt>
              </c:strCache>
            </c:strRef>
          </c:cat>
          <c:val>
            <c:numRef>
              <c:f>'Estatísticas Doutorado (2017-20'!$B$93:$B$104</c:f>
              <c:numCache>
                <c:formatCode>General</c:formatCode>
                <c:ptCount val="12"/>
                <c:pt idx="0">
                  <c:v>11</c:v>
                </c:pt>
                <c:pt idx="1">
                  <c:v>2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25</c:v>
                </c:pt>
              </c:numCache>
            </c:numRef>
          </c:val>
        </c:ser>
        <c:ser>
          <c:idx val="1"/>
          <c:order val="1"/>
          <c:tx>
            <c:strRef>
              <c:f>'Estatísticas Doutorado (2017-20'!$C$92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</c:dLbls>
          <c:cat>
            <c:strRef>
              <c:f>'Estatísticas Doutorado (2017-20'!$A$93:$A$104</c:f>
              <c:strCache>
                <c:ptCount val="12"/>
                <c:pt idx="0">
                  <c:v>1- Atividade Docente na Iniciativa Pública</c:v>
                </c:pt>
                <c:pt idx="1">
                  <c:v>1- Atividade Docente na Iniciativa Pública, 3- Atividade de Serviço na Iniciativa Pública</c:v>
                </c:pt>
                <c:pt idx="2">
                  <c:v>2- Atividade Docente na Iniciativa Privada</c:v>
                </c:pt>
                <c:pt idx="3">
                  <c:v>2- Atividade Docente na Iniciativa Privada, 3- Atividade de Serviço na Iniciativa Pública</c:v>
                </c:pt>
                <c:pt idx="4">
                  <c:v>2- Atividade Docente na Iniciativa Privada, 4- Atividade de Serviço na Iniciativa Privada</c:v>
                </c:pt>
                <c:pt idx="5">
                  <c:v>2- Atividade Docente na Iniciativa Privada, 6- Pós-Doutorado</c:v>
                </c:pt>
                <c:pt idx="6">
                  <c:v>3- Atividade de Serviço na Iniciativa Pública</c:v>
                </c:pt>
                <c:pt idx="7">
                  <c:v>4- Atividade de Serviço na Iniciativa Privada</c:v>
                </c:pt>
                <c:pt idx="8">
                  <c:v>6- Pós-Doutorado</c:v>
                </c:pt>
                <c:pt idx="9">
                  <c:v>7- Não Informado</c:v>
                </c:pt>
                <c:pt idx="10">
                  <c:v>8- Desempregado (a)</c:v>
                </c:pt>
                <c:pt idx="11">
                  <c:v>9- Não se aplica</c:v>
                </c:pt>
              </c:strCache>
            </c:strRef>
          </c:cat>
          <c:val>
            <c:numRef>
              <c:f>'Estatísticas Doutorado (2017-20'!$C$93:$C$104</c:f>
              <c:numCache>
                <c:formatCode>0.0</c:formatCode>
                <c:ptCount val="12"/>
                <c:pt idx="0">
                  <c:v>15.277777777777779</c:v>
                </c:pt>
                <c:pt idx="1">
                  <c:v>2.7777777777777777</c:v>
                </c:pt>
                <c:pt idx="2">
                  <c:v>13.888888888888889</c:v>
                </c:pt>
                <c:pt idx="3">
                  <c:v>1.3888888888888888</c:v>
                </c:pt>
                <c:pt idx="4">
                  <c:v>2.7777777777777777</c:v>
                </c:pt>
                <c:pt idx="5">
                  <c:v>1.3888888888888888</c:v>
                </c:pt>
                <c:pt idx="6">
                  <c:v>5.5555555555555554</c:v>
                </c:pt>
                <c:pt idx="7">
                  <c:v>8.3333333333333339</c:v>
                </c:pt>
                <c:pt idx="8">
                  <c:v>1.3888888888888888</c:v>
                </c:pt>
                <c:pt idx="9">
                  <c:v>4.166666666666667</c:v>
                </c:pt>
                <c:pt idx="10">
                  <c:v>8.3333333333333339</c:v>
                </c:pt>
                <c:pt idx="11">
                  <c:v>34.722222222222221</c:v>
                </c:pt>
              </c:numCache>
            </c:numRef>
          </c:val>
        </c:ser>
        <c:shape val="box"/>
        <c:axId val="167530496"/>
        <c:axId val="167532416"/>
        <c:axId val="0"/>
      </c:bar3DChart>
      <c:catAx>
        <c:axId val="167530496"/>
        <c:scaling>
          <c:orientation val="maxMin"/>
        </c:scaling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532416"/>
        <c:crosses val="autoZero"/>
        <c:lblAlgn val="ctr"/>
        <c:lblOffset val="100"/>
      </c:catAx>
      <c:valAx>
        <c:axId val="167532416"/>
        <c:scaling>
          <c:orientation val="minMax"/>
        </c:scaling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530496"/>
        <c:crosses val="max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b="1">
                <a:solidFill>
                  <a:schemeClr val="dk1"/>
                </a:solidFill>
                <a:latin typeface="+mn-lt"/>
              </a:rPr>
              <a:t>Atividades dos egressos no 4° ano pós-defesa</a:t>
            </a:r>
          </a:p>
        </c:rich>
      </c:tx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'Estatísticas Doutorado (2017-20'!$B$92</c:f>
              <c:strCache>
                <c:ptCount val="1"/>
                <c:pt idx="0">
                  <c:v>Quantitativo de alunos no 4° ano pós-defesa</c:v>
                </c:pt>
              </c:strCache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dPt>
            <c:idx val="9"/>
            <c:spPr>
              <a:solidFill>
                <a:srgbClr val="A693BE"/>
              </a:solidFill>
            </c:spPr>
          </c:dPt>
          <c:dPt>
            <c:idx val="10"/>
            <c:spPr>
              <a:solidFill>
                <a:srgbClr val="81C5D7"/>
              </a:solidFill>
            </c:spPr>
          </c:dPt>
          <c:dPt>
            <c:idx val="11"/>
            <c:spPr>
              <a:solidFill>
                <a:srgbClr val="F9B67E"/>
              </a:solidFill>
            </c:spPr>
          </c:dPt>
          <c:cat>
            <c:strRef>
              <c:f>'Estatísticas Doutorado (2017-20'!$A$93:$A$104</c:f>
              <c:strCache>
                <c:ptCount val="12"/>
                <c:pt idx="0">
                  <c:v>1- Atividade Docente na Iniciativa Pública</c:v>
                </c:pt>
                <c:pt idx="1">
                  <c:v>1- Atividade Docente na Iniciativa Pública, 3- Atividade de Serviço na Iniciativa Pública</c:v>
                </c:pt>
                <c:pt idx="2">
                  <c:v>2- Atividade Docente na Iniciativa Privada</c:v>
                </c:pt>
                <c:pt idx="3">
                  <c:v>2- Atividade Docente na Iniciativa Privada, 3- Atividade de Serviço na Iniciativa Pública</c:v>
                </c:pt>
                <c:pt idx="4">
                  <c:v>2- Atividade Docente na Iniciativa Privada, 4- Atividade de Serviço na Iniciativa Privada</c:v>
                </c:pt>
                <c:pt idx="5">
                  <c:v>2- Atividade Docente na Iniciativa Privada, 6- Pós-Doutorado</c:v>
                </c:pt>
                <c:pt idx="6">
                  <c:v>3- Atividade de Serviço na Iniciativa Pública</c:v>
                </c:pt>
                <c:pt idx="7">
                  <c:v>4- Atividade de Serviço na Iniciativa Privada</c:v>
                </c:pt>
                <c:pt idx="8">
                  <c:v>6- Pós-Doutorado</c:v>
                </c:pt>
                <c:pt idx="9">
                  <c:v>7- Não Informado</c:v>
                </c:pt>
                <c:pt idx="10">
                  <c:v>8- Desempregado (a)</c:v>
                </c:pt>
                <c:pt idx="11">
                  <c:v>9- Não se aplica</c:v>
                </c:pt>
              </c:strCache>
            </c:strRef>
          </c:cat>
          <c:val>
            <c:numRef>
              <c:f>'Estatísticas Doutorado (2017-20'!$B$93:$B$104</c:f>
              <c:numCache>
                <c:formatCode>General</c:formatCode>
                <c:ptCount val="12"/>
                <c:pt idx="0">
                  <c:v>11</c:v>
                </c:pt>
                <c:pt idx="1">
                  <c:v>2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25</c:v>
                </c:pt>
              </c:numCache>
            </c:numRef>
          </c:val>
        </c:ser>
        <c:dLbls/>
      </c:pie3DChart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0</xdr:row>
      <xdr:rowOff>95250</xdr:rowOff>
    </xdr:from>
    <xdr:ext cx="5762625" cy="2419350"/>
    <xdr:graphicFrame macro="">
      <xdr:nvGraphicFramePr>
        <xdr:cNvPr id="1070689348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790575</xdr:colOff>
      <xdr:row>13</xdr:row>
      <xdr:rowOff>152400</xdr:rowOff>
    </xdr:from>
    <xdr:ext cx="4619625" cy="2857500"/>
    <xdr:graphicFrame macro="">
      <xdr:nvGraphicFramePr>
        <xdr:cNvPr id="588863253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3</xdr:col>
      <xdr:colOff>190500</xdr:colOff>
      <xdr:row>31</xdr:row>
      <xdr:rowOff>19050</xdr:rowOff>
    </xdr:from>
    <xdr:ext cx="8439150" cy="3095625"/>
    <xdr:graphicFrame macro="">
      <xdr:nvGraphicFramePr>
        <xdr:cNvPr id="187686050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190500</xdr:colOff>
      <xdr:row>38</xdr:row>
      <xdr:rowOff>314325</xdr:rowOff>
    </xdr:from>
    <xdr:ext cx="8439150" cy="4867275"/>
    <xdr:graphicFrame macro="">
      <xdr:nvGraphicFramePr>
        <xdr:cNvPr id="235272007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</xdr:col>
      <xdr:colOff>190500</xdr:colOff>
      <xdr:row>56</xdr:row>
      <xdr:rowOff>0</xdr:rowOff>
    </xdr:from>
    <xdr:ext cx="8496300" cy="3419475"/>
    <xdr:pic>
      <xdr:nvPicPr>
        <xdr:cNvPr id="1187990795" name="Chart20">
          <a:extLs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190500</xdr:colOff>
      <xdr:row>64</xdr:row>
      <xdr:rowOff>114300</xdr:rowOff>
    </xdr:from>
    <xdr:ext cx="8496300" cy="4143375"/>
    <xdr:graphicFrame macro="">
      <xdr:nvGraphicFramePr>
        <xdr:cNvPr id="76503920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3</xdr:col>
      <xdr:colOff>190500</xdr:colOff>
      <xdr:row>80</xdr:row>
      <xdr:rowOff>333375</xdr:rowOff>
    </xdr:from>
    <xdr:ext cx="8191500" cy="3943350"/>
    <xdr:graphicFrame macro="">
      <xdr:nvGraphicFramePr>
        <xdr:cNvPr id="1318570855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3</xdr:col>
      <xdr:colOff>190500</xdr:colOff>
      <xdr:row>73</xdr:row>
      <xdr:rowOff>19050</xdr:rowOff>
    </xdr:from>
    <xdr:ext cx="8191500" cy="2924175"/>
    <xdr:graphicFrame macro="">
      <xdr:nvGraphicFramePr>
        <xdr:cNvPr id="1929545266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3</xdr:col>
      <xdr:colOff>190500</xdr:colOff>
      <xdr:row>100</xdr:row>
      <xdr:rowOff>0</xdr:rowOff>
    </xdr:from>
    <xdr:ext cx="8191500" cy="4191000"/>
    <xdr:graphicFrame macro="">
      <xdr:nvGraphicFramePr>
        <xdr:cNvPr id="1537289761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3</xdr:col>
      <xdr:colOff>190500</xdr:colOff>
      <xdr:row>90</xdr:row>
      <xdr:rowOff>2171700</xdr:rowOff>
    </xdr:from>
    <xdr:ext cx="8191500" cy="3419475"/>
    <xdr:graphicFrame macro="">
      <xdr:nvGraphicFramePr>
        <xdr:cNvPr id="730074757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3</xdr:col>
      <xdr:colOff>190500</xdr:colOff>
      <xdr:row>115</xdr:row>
      <xdr:rowOff>333375</xdr:rowOff>
    </xdr:from>
    <xdr:ext cx="9677400" cy="3533775"/>
    <xdr:graphicFrame macro="">
      <xdr:nvGraphicFramePr>
        <xdr:cNvPr id="1076392862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3</xdr:col>
      <xdr:colOff>190500</xdr:colOff>
      <xdr:row>108</xdr:row>
      <xdr:rowOff>9525</xdr:rowOff>
    </xdr:from>
    <xdr:ext cx="7953375" cy="3228975"/>
    <xdr:graphicFrame macro="">
      <xdr:nvGraphicFramePr>
        <xdr:cNvPr id="389877529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323850</xdr:colOff>
      <xdr:row>147</xdr:row>
      <xdr:rowOff>133350</xdr:rowOff>
    </xdr:from>
    <xdr:ext cx="7181850" cy="4029075"/>
    <xdr:graphicFrame macro="">
      <xdr:nvGraphicFramePr>
        <xdr:cNvPr id="287545625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6</xdr:col>
      <xdr:colOff>762000</xdr:colOff>
      <xdr:row>147</xdr:row>
      <xdr:rowOff>133350</xdr:rowOff>
    </xdr:from>
    <xdr:ext cx="7867650" cy="4029075"/>
    <xdr:graphicFrame macro="">
      <xdr:nvGraphicFramePr>
        <xdr:cNvPr id="2009862999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657225</xdr:colOff>
      <xdr:row>206</xdr:row>
      <xdr:rowOff>95250</xdr:rowOff>
    </xdr:from>
    <xdr:ext cx="5829300" cy="4191000"/>
    <xdr:graphicFrame macro="">
      <xdr:nvGraphicFramePr>
        <xdr:cNvPr id="22876464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5</xdr:col>
      <xdr:colOff>885825</xdr:colOff>
      <xdr:row>207</xdr:row>
      <xdr:rowOff>76200</xdr:rowOff>
    </xdr:from>
    <xdr:ext cx="8372475" cy="3857625"/>
    <xdr:graphicFrame macro="">
      <xdr:nvGraphicFramePr>
        <xdr:cNvPr id="1415197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0</xdr:col>
      <xdr:colOff>323850</xdr:colOff>
      <xdr:row>169</xdr:row>
      <xdr:rowOff>95250</xdr:rowOff>
    </xdr:from>
    <xdr:ext cx="8277225" cy="4029075"/>
    <xdr:graphicFrame macro="">
      <xdr:nvGraphicFramePr>
        <xdr:cNvPr id="512349259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0</xdr:col>
      <xdr:colOff>657225</xdr:colOff>
      <xdr:row>229</xdr:row>
      <xdr:rowOff>180975</xdr:rowOff>
    </xdr:from>
    <xdr:ext cx="8372475" cy="4029075"/>
    <xdr:graphicFrame macro="">
      <xdr:nvGraphicFramePr>
        <xdr:cNvPr id="1431466566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001"/>
  <sheetViews>
    <sheetView tabSelected="1" workbookViewId="0"/>
  </sheetViews>
  <sheetFormatPr defaultColWidth="14.42578125" defaultRowHeight="15" customHeight="1"/>
  <cols>
    <col min="1" max="1" width="37.140625" customWidth="1"/>
    <col min="3" max="3" width="9" customWidth="1"/>
    <col min="5" max="5" width="10.42578125" customWidth="1"/>
    <col min="7" max="7" width="9.5703125" customWidth="1"/>
    <col min="9" max="9" width="9" customWidth="1"/>
    <col min="11" max="11" width="9.42578125" customWidth="1"/>
    <col min="13" max="13" width="10.7109375" customWidth="1"/>
  </cols>
  <sheetData>
    <row r="1" spans="1:3">
      <c r="C1" s="17"/>
    </row>
    <row r="2" spans="1:3">
      <c r="C2" s="17"/>
    </row>
    <row r="3" spans="1:3">
      <c r="C3" s="17"/>
    </row>
    <row r="4" spans="1:3">
      <c r="A4" s="18" t="s">
        <v>21</v>
      </c>
      <c r="B4" s="19" t="s">
        <v>22</v>
      </c>
      <c r="C4" s="17"/>
    </row>
    <row r="5" spans="1:3">
      <c r="A5" s="20" t="s">
        <v>0</v>
      </c>
      <c r="B5" s="4">
        <v>12</v>
      </c>
      <c r="C5" s="17"/>
    </row>
    <row r="6" spans="1:3">
      <c r="A6" s="20" t="s">
        <v>10</v>
      </c>
      <c r="B6" s="4">
        <v>5</v>
      </c>
      <c r="C6" s="17"/>
    </row>
    <row r="7" spans="1:3">
      <c r="A7" s="20" t="s">
        <v>3</v>
      </c>
      <c r="B7" s="4">
        <v>35</v>
      </c>
      <c r="C7" s="17"/>
    </row>
    <row r="8" spans="1:3">
      <c r="A8" s="20" t="s">
        <v>6</v>
      </c>
      <c r="B8" s="4">
        <v>20</v>
      </c>
      <c r="C8" s="17"/>
    </row>
    <row r="9" spans="1:3">
      <c r="A9" s="20" t="s">
        <v>23</v>
      </c>
      <c r="B9" s="4">
        <f>SUM(B5:B8)</f>
        <v>72</v>
      </c>
      <c r="C9" s="17"/>
    </row>
    <row r="10" spans="1:3">
      <c r="C10" s="17"/>
    </row>
    <row r="11" spans="1:3">
      <c r="C11" s="17"/>
    </row>
    <row r="12" spans="1:3">
      <c r="C12" s="17"/>
    </row>
    <row r="13" spans="1:3">
      <c r="C13" s="17"/>
    </row>
    <row r="14" spans="1:3">
      <c r="C14" s="17"/>
    </row>
    <row r="15" spans="1:3">
      <c r="C15" s="17"/>
    </row>
    <row r="16" spans="1:3">
      <c r="C16" s="17"/>
    </row>
    <row r="17" spans="1:10">
      <c r="C17" s="17"/>
    </row>
    <row r="18" spans="1:10">
      <c r="A18" s="21" t="s">
        <v>24</v>
      </c>
      <c r="B18" s="22" t="s">
        <v>43</v>
      </c>
      <c r="C18" s="17"/>
    </row>
    <row r="19" spans="1:10">
      <c r="A19" s="23">
        <v>2017</v>
      </c>
      <c r="B19" s="24">
        <v>15</v>
      </c>
      <c r="C19" s="17"/>
    </row>
    <row r="20" spans="1:10">
      <c r="A20" s="23">
        <v>2018</v>
      </c>
      <c r="B20" s="24">
        <v>8</v>
      </c>
      <c r="C20" s="17"/>
    </row>
    <row r="21" spans="1:10">
      <c r="A21" s="23">
        <v>2019</v>
      </c>
      <c r="B21" s="24">
        <v>6</v>
      </c>
      <c r="C21" s="17"/>
    </row>
    <row r="22" spans="1:10">
      <c r="A22" s="23">
        <v>2020</v>
      </c>
      <c r="B22" s="24">
        <v>11</v>
      </c>
      <c r="C22" s="17"/>
    </row>
    <row r="23" spans="1:10">
      <c r="A23" s="23">
        <v>2021</v>
      </c>
      <c r="B23" s="24">
        <v>7</v>
      </c>
      <c r="C23" s="17"/>
    </row>
    <row r="24" spans="1:10">
      <c r="A24" s="23">
        <v>2022</v>
      </c>
      <c r="B24" s="24">
        <v>10</v>
      </c>
      <c r="C24" s="17"/>
    </row>
    <row r="25" spans="1:10">
      <c r="A25" s="23">
        <v>2023</v>
      </c>
      <c r="B25" s="24">
        <v>8</v>
      </c>
      <c r="C25" s="17"/>
    </row>
    <row r="26" spans="1:10">
      <c r="A26" s="23">
        <v>2024</v>
      </c>
      <c r="B26" s="24">
        <v>7</v>
      </c>
      <c r="C26" s="17"/>
    </row>
    <row r="27" spans="1:10">
      <c r="A27" s="23" t="s">
        <v>23</v>
      </c>
      <c r="B27" s="24">
        <f>SUM(B19:B26)</f>
        <v>72</v>
      </c>
      <c r="C27" s="17"/>
    </row>
    <row r="28" spans="1:10">
      <c r="C28" s="17"/>
    </row>
    <row r="29" spans="1:10">
      <c r="C29" s="17"/>
      <c r="J29" s="6"/>
    </row>
    <row r="30" spans="1:10">
      <c r="C30" s="17"/>
    </row>
    <row r="31" spans="1:10">
      <c r="C31" s="17"/>
    </row>
    <row r="32" spans="1:10" ht="60">
      <c r="A32" s="7" t="s">
        <v>25</v>
      </c>
      <c r="B32" s="8" t="s">
        <v>26</v>
      </c>
      <c r="C32" s="25" t="s">
        <v>27</v>
      </c>
    </row>
    <row r="33" spans="1:3" ht="30">
      <c r="A33" s="26" t="s">
        <v>9</v>
      </c>
      <c r="B33" s="2">
        <v>9</v>
      </c>
      <c r="C33" s="27">
        <f t="shared" ref="C33:C47" si="0">(100*B33)/72</f>
        <v>12.5</v>
      </c>
    </row>
    <row r="34" spans="1:3" ht="45">
      <c r="A34" s="1" t="s">
        <v>7</v>
      </c>
      <c r="B34" s="2">
        <v>1</v>
      </c>
      <c r="C34" s="27">
        <f t="shared" si="0"/>
        <v>1.3888888888888888</v>
      </c>
    </row>
    <row r="35" spans="1:3" ht="60">
      <c r="A35" s="1" t="s">
        <v>44</v>
      </c>
      <c r="B35" s="2">
        <v>1</v>
      </c>
      <c r="C35" s="27">
        <f t="shared" si="0"/>
        <v>1.3888888888888888</v>
      </c>
    </row>
    <row r="36" spans="1:3" ht="45">
      <c r="A36" s="26" t="s">
        <v>12</v>
      </c>
      <c r="B36" s="2">
        <v>2</v>
      </c>
      <c r="C36" s="27">
        <f t="shared" si="0"/>
        <v>2.7777777777777777</v>
      </c>
    </row>
    <row r="37" spans="1:3" ht="30">
      <c r="A37" s="1" t="s">
        <v>11</v>
      </c>
      <c r="B37" s="2">
        <v>13</v>
      </c>
      <c r="C37" s="27">
        <f t="shared" si="0"/>
        <v>18.055555555555557</v>
      </c>
    </row>
    <row r="38" spans="1:3" ht="45">
      <c r="A38" s="1" t="s">
        <v>8</v>
      </c>
      <c r="B38" s="2">
        <v>1</v>
      </c>
      <c r="C38" s="27">
        <f t="shared" si="0"/>
        <v>1.3888888888888888</v>
      </c>
    </row>
    <row r="39" spans="1:3" ht="45">
      <c r="A39" s="1" t="s">
        <v>13</v>
      </c>
      <c r="B39" s="2">
        <v>1</v>
      </c>
      <c r="C39" s="27">
        <f t="shared" si="0"/>
        <v>1.3888888888888888</v>
      </c>
    </row>
    <row r="40" spans="1:3" ht="30">
      <c r="A40" s="1" t="s">
        <v>19</v>
      </c>
      <c r="B40" s="2">
        <v>1</v>
      </c>
      <c r="C40" s="27">
        <f t="shared" si="0"/>
        <v>1.3888888888888888</v>
      </c>
    </row>
    <row r="41" spans="1:3" ht="30">
      <c r="A41" s="26" t="s">
        <v>1</v>
      </c>
      <c r="B41" s="2">
        <v>6</v>
      </c>
      <c r="C41" s="27">
        <f t="shared" si="0"/>
        <v>8.3333333333333339</v>
      </c>
    </row>
    <row r="42" spans="1:3" ht="30">
      <c r="A42" s="1" t="s">
        <v>2</v>
      </c>
      <c r="B42" s="2">
        <v>8</v>
      </c>
      <c r="C42" s="27">
        <f t="shared" si="0"/>
        <v>11.111111111111111</v>
      </c>
    </row>
    <row r="43" spans="1:3">
      <c r="A43" s="26" t="s">
        <v>15</v>
      </c>
      <c r="B43" s="2">
        <v>3</v>
      </c>
      <c r="C43" s="27">
        <f t="shared" si="0"/>
        <v>4.166666666666667</v>
      </c>
    </row>
    <row r="44" spans="1:3">
      <c r="A44" s="1" t="s">
        <v>17</v>
      </c>
      <c r="B44" s="2">
        <v>9</v>
      </c>
      <c r="C44" s="27">
        <f t="shared" si="0"/>
        <v>12.5</v>
      </c>
    </row>
    <row r="45" spans="1:3">
      <c r="A45" s="26" t="s">
        <v>5</v>
      </c>
      <c r="B45" s="2">
        <v>8</v>
      </c>
      <c r="C45" s="27">
        <f t="shared" si="0"/>
        <v>11.111111111111111</v>
      </c>
    </row>
    <row r="46" spans="1:3">
      <c r="A46" s="1" t="s">
        <v>4</v>
      </c>
      <c r="B46" s="2">
        <v>9</v>
      </c>
      <c r="C46" s="27">
        <f t="shared" si="0"/>
        <v>12.5</v>
      </c>
    </row>
    <row r="47" spans="1:3">
      <c r="A47" s="28" t="s">
        <v>23</v>
      </c>
      <c r="B47" s="2">
        <f>SUM(B33:B46)</f>
        <v>72</v>
      </c>
      <c r="C47" s="27">
        <f t="shared" si="0"/>
        <v>100</v>
      </c>
    </row>
    <row r="48" spans="1:3">
      <c r="C48" s="17"/>
    </row>
    <row r="49" spans="1:3">
      <c r="C49" s="17"/>
    </row>
    <row r="50" spans="1:3">
      <c r="C50" s="17"/>
    </row>
    <row r="51" spans="1:3">
      <c r="C51" s="17"/>
    </row>
    <row r="52" spans="1:3">
      <c r="C52" s="17"/>
    </row>
    <row r="53" spans="1:3">
      <c r="C53" s="17"/>
    </row>
    <row r="54" spans="1:3">
      <c r="C54" s="17"/>
    </row>
    <row r="55" spans="1:3">
      <c r="C55" s="17"/>
    </row>
    <row r="56" spans="1:3" ht="108" customHeight="1">
      <c r="C56" s="17"/>
    </row>
    <row r="57" spans="1:3" ht="60">
      <c r="A57" s="7" t="s">
        <v>25</v>
      </c>
      <c r="B57" s="8" t="s">
        <v>28</v>
      </c>
      <c r="C57" s="9" t="s">
        <v>27</v>
      </c>
    </row>
    <row r="58" spans="1:3" ht="30">
      <c r="A58" s="1" t="s">
        <v>9</v>
      </c>
      <c r="B58" s="4">
        <v>7</v>
      </c>
      <c r="C58" s="29">
        <f t="shared" ref="C58:C70" si="1">(100*B58)/72</f>
        <v>9.7222222222222214</v>
      </c>
    </row>
    <row r="59" spans="1:3" ht="45">
      <c r="A59" s="1" t="s">
        <v>7</v>
      </c>
      <c r="B59" s="4">
        <v>1</v>
      </c>
      <c r="C59" s="29">
        <f t="shared" si="1"/>
        <v>1.3888888888888888</v>
      </c>
    </row>
    <row r="60" spans="1:3" ht="45">
      <c r="A60" s="1" t="s">
        <v>16</v>
      </c>
      <c r="B60" s="4">
        <v>1</v>
      </c>
      <c r="C60" s="29">
        <f t="shared" si="1"/>
        <v>1.3888888888888888</v>
      </c>
    </row>
    <row r="61" spans="1:3" ht="45">
      <c r="A61" s="1" t="s">
        <v>12</v>
      </c>
      <c r="B61" s="4">
        <v>1</v>
      </c>
      <c r="C61" s="29">
        <f t="shared" si="1"/>
        <v>1.3888888888888888</v>
      </c>
    </row>
    <row r="62" spans="1:3" ht="30">
      <c r="A62" s="5" t="s">
        <v>11</v>
      </c>
      <c r="B62" s="4">
        <v>12</v>
      </c>
      <c r="C62" s="29">
        <f t="shared" si="1"/>
        <v>16.666666666666668</v>
      </c>
    </row>
    <row r="63" spans="1:3" ht="45">
      <c r="A63" s="1" t="s">
        <v>13</v>
      </c>
      <c r="B63" s="4">
        <v>1</v>
      </c>
      <c r="C63" s="29">
        <f t="shared" si="1"/>
        <v>1.3888888888888888</v>
      </c>
    </row>
    <row r="64" spans="1:3" ht="30">
      <c r="A64" s="1" t="s">
        <v>19</v>
      </c>
      <c r="B64" s="4">
        <v>1</v>
      </c>
      <c r="C64" s="29">
        <f t="shared" si="1"/>
        <v>1.3888888888888888</v>
      </c>
    </row>
    <row r="65" spans="1:3" ht="30">
      <c r="A65" s="3" t="s">
        <v>1</v>
      </c>
      <c r="B65" s="4">
        <v>16</v>
      </c>
      <c r="C65" s="29">
        <f t="shared" si="1"/>
        <v>22.222222222222221</v>
      </c>
    </row>
    <row r="66" spans="1:3">
      <c r="A66" s="5" t="s">
        <v>17</v>
      </c>
      <c r="B66" s="4">
        <v>7</v>
      </c>
      <c r="C66" s="29">
        <f t="shared" si="1"/>
        <v>9.7222222222222214</v>
      </c>
    </row>
    <row r="67" spans="1:3">
      <c r="A67" s="1" t="s">
        <v>5</v>
      </c>
      <c r="B67" s="4">
        <v>10</v>
      </c>
      <c r="C67" s="29">
        <f t="shared" si="1"/>
        <v>13.888888888888889</v>
      </c>
    </row>
    <row r="68" spans="1:3">
      <c r="A68" s="5" t="s">
        <v>4</v>
      </c>
      <c r="B68" s="4">
        <v>8</v>
      </c>
      <c r="C68" s="29">
        <f t="shared" si="1"/>
        <v>11.111111111111111</v>
      </c>
    </row>
    <row r="69" spans="1:3">
      <c r="A69" s="1" t="s">
        <v>20</v>
      </c>
      <c r="B69" s="4">
        <v>7</v>
      </c>
      <c r="C69" s="29">
        <f t="shared" si="1"/>
        <v>9.7222222222222214</v>
      </c>
    </row>
    <row r="70" spans="1:3">
      <c r="A70" s="3" t="s">
        <v>23</v>
      </c>
      <c r="B70" s="4">
        <f>SUM(B58:B69)</f>
        <v>72</v>
      </c>
      <c r="C70" s="29">
        <f t="shared" si="1"/>
        <v>100</v>
      </c>
    </row>
    <row r="71" spans="1:3">
      <c r="C71" s="17"/>
    </row>
    <row r="72" spans="1:3">
      <c r="C72" s="17"/>
    </row>
    <row r="73" spans="1:3" ht="221.25" customHeight="1">
      <c r="C73" s="17"/>
    </row>
    <row r="74" spans="1:3" ht="60">
      <c r="A74" s="7" t="s">
        <v>25</v>
      </c>
      <c r="B74" s="8" t="s">
        <v>29</v>
      </c>
      <c r="C74" s="9" t="s">
        <v>27</v>
      </c>
    </row>
    <row r="75" spans="1:3" ht="30">
      <c r="A75" s="1" t="s">
        <v>9</v>
      </c>
      <c r="B75" s="10">
        <v>8</v>
      </c>
      <c r="C75" s="11">
        <f t="shared" ref="C75:C88" si="2">(100*B75)/72</f>
        <v>11.111111111111111</v>
      </c>
    </row>
    <row r="76" spans="1:3" ht="45">
      <c r="A76" s="1" t="s">
        <v>7</v>
      </c>
      <c r="B76" s="10">
        <v>2</v>
      </c>
      <c r="C76" s="11">
        <f t="shared" si="2"/>
        <v>2.7777777777777777</v>
      </c>
    </row>
    <row r="77" spans="1:3" ht="45">
      <c r="A77" s="1" t="s">
        <v>16</v>
      </c>
      <c r="B77" s="10">
        <v>1</v>
      </c>
      <c r="C77" s="11">
        <f t="shared" si="2"/>
        <v>1.3888888888888888</v>
      </c>
    </row>
    <row r="78" spans="1:3" ht="30">
      <c r="A78" s="1" t="s">
        <v>11</v>
      </c>
      <c r="B78" s="10">
        <v>11</v>
      </c>
      <c r="C78" s="11">
        <f t="shared" si="2"/>
        <v>15.277777777777779</v>
      </c>
    </row>
    <row r="79" spans="1:3" ht="45">
      <c r="A79" s="1" t="s">
        <v>13</v>
      </c>
      <c r="B79" s="10">
        <v>2</v>
      </c>
      <c r="C79" s="11">
        <f t="shared" si="2"/>
        <v>2.7777777777777777</v>
      </c>
    </row>
    <row r="80" spans="1:3" ht="30">
      <c r="A80" s="1" t="s">
        <v>19</v>
      </c>
      <c r="B80" s="10">
        <v>1</v>
      </c>
      <c r="C80" s="11">
        <f t="shared" si="2"/>
        <v>1.3888888888888888</v>
      </c>
    </row>
    <row r="81" spans="1:3" ht="30">
      <c r="A81" s="1" t="s">
        <v>1</v>
      </c>
      <c r="B81" s="10">
        <v>6</v>
      </c>
      <c r="C81" s="11">
        <f t="shared" si="2"/>
        <v>8.3333333333333339</v>
      </c>
    </row>
    <row r="82" spans="1:3" ht="45">
      <c r="A82" s="1" t="s">
        <v>14</v>
      </c>
      <c r="B82" s="10">
        <v>1</v>
      </c>
      <c r="C82" s="11">
        <f t="shared" si="2"/>
        <v>1.3888888888888888</v>
      </c>
    </row>
    <row r="83" spans="1:3" ht="30">
      <c r="A83" s="1" t="s">
        <v>2</v>
      </c>
      <c r="B83" s="10">
        <v>8</v>
      </c>
      <c r="C83" s="11">
        <f t="shared" si="2"/>
        <v>11.111111111111111</v>
      </c>
    </row>
    <row r="84" spans="1:3">
      <c r="A84" s="1" t="s">
        <v>17</v>
      </c>
      <c r="B84" s="10">
        <v>5</v>
      </c>
      <c r="C84" s="11">
        <f t="shared" si="2"/>
        <v>6.9444444444444446</v>
      </c>
    </row>
    <row r="85" spans="1:3">
      <c r="A85" s="1" t="s">
        <v>5</v>
      </c>
      <c r="B85" s="10">
        <v>6</v>
      </c>
      <c r="C85" s="11">
        <f t="shared" si="2"/>
        <v>8.3333333333333339</v>
      </c>
    </row>
    <row r="86" spans="1:3">
      <c r="A86" s="1" t="s">
        <v>4</v>
      </c>
      <c r="B86" s="10">
        <v>6</v>
      </c>
      <c r="C86" s="11">
        <f t="shared" si="2"/>
        <v>8.3333333333333339</v>
      </c>
    </row>
    <row r="87" spans="1:3">
      <c r="A87" s="1" t="s">
        <v>20</v>
      </c>
      <c r="B87" s="10">
        <v>15</v>
      </c>
      <c r="C87" s="11">
        <f t="shared" si="2"/>
        <v>20.833333333333332</v>
      </c>
    </row>
    <row r="88" spans="1:3">
      <c r="A88" s="10" t="s">
        <v>23</v>
      </c>
      <c r="B88" s="30">
        <f>SUM(B75:B87)</f>
        <v>72</v>
      </c>
      <c r="C88" s="31">
        <f t="shared" si="2"/>
        <v>100</v>
      </c>
    </row>
    <row r="89" spans="1:3">
      <c r="C89" s="17"/>
    </row>
    <row r="90" spans="1:3">
      <c r="C90" s="17"/>
    </row>
    <row r="91" spans="1:3" ht="173.25" customHeight="1">
      <c r="C91" s="17"/>
    </row>
    <row r="92" spans="1:3" ht="60">
      <c r="A92" s="7" t="s">
        <v>25</v>
      </c>
      <c r="B92" s="8" t="s">
        <v>30</v>
      </c>
      <c r="C92" s="9" t="s">
        <v>27</v>
      </c>
    </row>
    <row r="93" spans="1:3" ht="30">
      <c r="A93" s="1" t="s">
        <v>9</v>
      </c>
      <c r="B93" s="10">
        <v>11</v>
      </c>
      <c r="C93" s="11">
        <f t="shared" ref="C93:C105" si="3">(100*B93)/72</f>
        <v>15.277777777777779</v>
      </c>
    </row>
    <row r="94" spans="1:3" ht="45">
      <c r="A94" s="1" t="s">
        <v>16</v>
      </c>
      <c r="B94" s="10">
        <v>2</v>
      </c>
      <c r="C94" s="11">
        <f t="shared" si="3"/>
        <v>2.7777777777777777</v>
      </c>
    </row>
    <row r="95" spans="1:3" ht="30">
      <c r="A95" s="1" t="s">
        <v>11</v>
      </c>
      <c r="B95" s="10">
        <v>10</v>
      </c>
      <c r="C95" s="11">
        <f t="shared" si="3"/>
        <v>13.888888888888889</v>
      </c>
    </row>
    <row r="96" spans="1:3" ht="45">
      <c r="A96" s="1" t="s">
        <v>8</v>
      </c>
      <c r="B96" s="10">
        <v>1</v>
      </c>
      <c r="C96" s="11">
        <f t="shared" si="3"/>
        <v>1.3888888888888888</v>
      </c>
    </row>
    <row r="97" spans="1:3" ht="45">
      <c r="A97" s="1" t="s">
        <v>13</v>
      </c>
      <c r="B97" s="10">
        <v>2</v>
      </c>
      <c r="C97" s="11">
        <f t="shared" si="3"/>
        <v>2.7777777777777777</v>
      </c>
    </row>
    <row r="98" spans="1:3" ht="30">
      <c r="A98" s="1" t="s">
        <v>19</v>
      </c>
      <c r="B98" s="10">
        <v>1</v>
      </c>
      <c r="C98" s="11">
        <f t="shared" si="3"/>
        <v>1.3888888888888888</v>
      </c>
    </row>
    <row r="99" spans="1:3" ht="30">
      <c r="A99" s="1" t="s">
        <v>1</v>
      </c>
      <c r="B99" s="10">
        <v>4</v>
      </c>
      <c r="C99" s="11">
        <f t="shared" si="3"/>
        <v>5.5555555555555554</v>
      </c>
    </row>
    <row r="100" spans="1:3" ht="30">
      <c r="A100" s="1" t="s">
        <v>2</v>
      </c>
      <c r="B100" s="10">
        <v>6</v>
      </c>
      <c r="C100" s="11">
        <f t="shared" si="3"/>
        <v>8.3333333333333339</v>
      </c>
    </row>
    <row r="101" spans="1:3">
      <c r="A101" s="1" t="s">
        <v>17</v>
      </c>
      <c r="B101" s="10">
        <v>1</v>
      </c>
      <c r="C101" s="11">
        <f t="shared" si="3"/>
        <v>1.3888888888888888</v>
      </c>
    </row>
    <row r="102" spans="1:3">
      <c r="A102" s="1" t="s">
        <v>5</v>
      </c>
      <c r="B102" s="10">
        <v>3</v>
      </c>
      <c r="C102" s="11">
        <f t="shared" si="3"/>
        <v>4.166666666666667</v>
      </c>
    </row>
    <row r="103" spans="1:3">
      <c r="A103" s="1" t="s">
        <v>4</v>
      </c>
      <c r="B103" s="10">
        <v>6</v>
      </c>
      <c r="C103" s="11">
        <f t="shared" si="3"/>
        <v>8.3333333333333339</v>
      </c>
    </row>
    <row r="104" spans="1:3">
      <c r="A104" s="1" t="s">
        <v>20</v>
      </c>
      <c r="B104" s="10">
        <v>25</v>
      </c>
      <c r="C104" s="11">
        <f t="shared" si="3"/>
        <v>34.722222222222221</v>
      </c>
    </row>
    <row r="105" spans="1:3">
      <c r="A105" s="32" t="s">
        <v>23</v>
      </c>
      <c r="B105" s="30">
        <f>SUM(B93:B104)</f>
        <v>72</v>
      </c>
      <c r="C105" s="11">
        <f t="shared" si="3"/>
        <v>100</v>
      </c>
    </row>
    <row r="106" spans="1:3">
      <c r="C106" s="17"/>
    </row>
    <row r="107" spans="1:3" ht="258" customHeight="1">
      <c r="C107" s="17"/>
    </row>
    <row r="108" spans="1:3">
      <c r="C108" s="17"/>
    </row>
    <row r="109" spans="1:3" ht="60">
      <c r="A109" s="7" t="s">
        <v>25</v>
      </c>
      <c r="B109" s="8" t="s">
        <v>31</v>
      </c>
      <c r="C109" s="9" t="s">
        <v>27</v>
      </c>
    </row>
    <row r="110" spans="1:3" ht="30">
      <c r="A110" s="1" t="s">
        <v>9</v>
      </c>
      <c r="B110" s="10">
        <v>11</v>
      </c>
      <c r="C110" s="11">
        <f t="shared" ref="C110:C122" si="4">(100*B110)/72</f>
        <v>15.277777777777779</v>
      </c>
    </row>
    <row r="111" spans="1:3" ht="60">
      <c r="A111" s="1" t="s">
        <v>45</v>
      </c>
      <c r="B111" s="10">
        <v>2</v>
      </c>
      <c r="C111" s="11">
        <f t="shared" si="4"/>
        <v>2.7777777777777777</v>
      </c>
    </row>
    <row r="112" spans="1:3" ht="45">
      <c r="A112" s="1" t="s">
        <v>16</v>
      </c>
      <c r="B112" s="10">
        <v>1</v>
      </c>
      <c r="C112" s="11">
        <f t="shared" si="4"/>
        <v>1.3888888888888888</v>
      </c>
    </row>
    <row r="113" spans="1:3" ht="30">
      <c r="A113" s="1" t="s">
        <v>11</v>
      </c>
      <c r="B113" s="10">
        <v>8</v>
      </c>
      <c r="C113" s="11">
        <f t="shared" si="4"/>
        <v>11.111111111111111</v>
      </c>
    </row>
    <row r="114" spans="1:3" ht="45">
      <c r="A114" s="1" t="s">
        <v>13</v>
      </c>
      <c r="B114" s="10">
        <v>1</v>
      </c>
      <c r="C114" s="11">
        <f t="shared" si="4"/>
        <v>1.3888888888888888</v>
      </c>
    </row>
    <row r="115" spans="1:3" ht="30">
      <c r="A115" s="1" t="s">
        <v>1</v>
      </c>
      <c r="B115" s="10">
        <v>2</v>
      </c>
      <c r="C115" s="11">
        <f t="shared" si="4"/>
        <v>2.7777777777777777</v>
      </c>
    </row>
    <row r="116" spans="1:3" ht="30">
      <c r="A116" s="1" t="s">
        <v>18</v>
      </c>
      <c r="B116" s="10">
        <v>1</v>
      </c>
      <c r="C116" s="11">
        <f t="shared" si="4"/>
        <v>1.3888888888888888</v>
      </c>
    </row>
    <row r="117" spans="1:3" ht="30">
      <c r="A117" s="1" t="s">
        <v>2</v>
      </c>
      <c r="B117" s="10">
        <v>6</v>
      </c>
      <c r="C117" s="11">
        <f t="shared" si="4"/>
        <v>8.3333333333333339</v>
      </c>
    </row>
    <row r="118" spans="1:3">
      <c r="A118" s="1" t="s">
        <v>17</v>
      </c>
      <c r="B118" s="10">
        <v>1</v>
      </c>
      <c r="C118" s="11">
        <f t="shared" si="4"/>
        <v>1.3888888888888888</v>
      </c>
    </row>
    <row r="119" spans="1:3">
      <c r="A119" s="1" t="s">
        <v>5</v>
      </c>
      <c r="B119" s="10">
        <v>3</v>
      </c>
      <c r="C119" s="11">
        <f t="shared" si="4"/>
        <v>4.166666666666667</v>
      </c>
    </row>
    <row r="120" spans="1:3">
      <c r="A120" s="1" t="s">
        <v>4</v>
      </c>
      <c r="B120" s="10">
        <v>4</v>
      </c>
      <c r="C120" s="11">
        <f t="shared" si="4"/>
        <v>5.5555555555555554</v>
      </c>
    </row>
    <row r="121" spans="1:3">
      <c r="A121" s="1" t="s">
        <v>20</v>
      </c>
      <c r="B121" s="10">
        <v>32</v>
      </c>
      <c r="C121" s="11">
        <f t="shared" si="4"/>
        <v>44.444444444444443</v>
      </c>
    </row>
    <row r="122" spans="1:3">
      <c r="A122" s="10" t="s">
        <v>23</v>
      </c>
      <c r="B122" s="30">
        <f>SUM(B110:B121)</f>
        <v>72</v>
      </c>
      <c r="C122" s="11">
        <f t="shared" si="4"/>
        <v>100</v>
      </c>
    </row>
    <row r="123" spans="1:3">
      <c r="C123" s="17"/>
    </row>
    <row r="124" spans="1:3">
      <c r="C124" s="17"/>
    </row>
    <row r="125" spans="1:3">
      <c r="C125" s="17"/>
    </row>
    <row r="126" spans="1:3">
      <c r="C126" s="17"/>
    </row>
    <row r="127" spans="1:3">
      <c r="C127" s="17"/>
    </row>
    <row r="128" spans="1:3">
      <c r="C128" s="17"/>
    </row>
    <row r="129" spans="1:15">
      <c r="C129" s="17"/>
    </row>
    <row r="130" spans="1:15">
      <c r="C130" s="17"/>
    </row>
    <row r="131" spans="1:15">
      <c r="C131" s="17"/>
    </row>
    <row r="132" spans="1:15">
      <c r="C132" s="17"/>
    </row>
    <row r="133" spans="1:15">
      <c r="C133" s="17"/>
    </row>
    <row r="134" spans="1:15">
      <c r="C134" s="17"/>
    </row>
    <row r="135" spans="1:15">
      <c r="C135" s="17"/>
    </row>
    <row r="136" spans="1:15">
      <c r="C136" s="17"/>
    </row>
    <row r="137" spans="1:15" ht="60">
      <c r="A137" s="7" t="s">
        <v>32</v>
      </c>
      <c r="B137" s="8" t="s">
        <v>33</v>
      </c>
      <c r="C137" s="9" t="s">
        <v>27</v>
      </c>
      <c r="D137" s="8" t="s">
        <v>34</v>
      </c>
      <c r="E137" s="9" t="s">
        <v>27</v>
      </c>
      <c r="F137" s="8" t="s">
        <v>35</v>
      </c>
      <c r="G137" s="9" t="s">
        <v>27</v>
      </c>
      <c r="H137" s="8" t="s">
        <v>36</v>
      </c>
      <c r="I137" s="9" t="s">
        <v>27</v>
      </c>
      <c r="J137" s="8" t="s">
        <v>37</v>
      </c>
      <c r="K137" s="9" t="s">
        <v>27</v>
      </c>
      <c r="L137" s="8" t="s">
        <v>38</v>
      </c>
      <c r="M137" s="8" t="s">
        <v>39</v>
      </c>
      <c r="N137" s="8" t="s">
        <v>40</v>
      </c>
      <c r="O137" s="9" t="s">
        <v>46</v>
      </c>
    </row>
    <row r="138" spans="1:15" ht="30">
      <c r="A138" s="1" t="s">
        <v>9</v>
      </c>
      <c r="B138" s="10">
        <v>13</v>
      </c>
      <c r="C138" s="11">
        <f t="shared" ref="C138:C147" si="5">(100*B138)/72</f>
        <v>18.055555555555557</v>
      </c>
      <c r="D138" s="10">
        <v>10</v>
      </c>
      <c r="E138" s="11">
        <f t="shared" ref="E138:E147" si="6">(100*D138)/72</f>
        <v>13.888888888888889</v>
      </c>
      <c r="F138" s="10">
        <v>11</v>
      </c>
      <c r="G138" s="11">
        <f t="shared" ref="G138:G147" si="7">(100*F138)/72</f>
        <v>15.277777777777779</v>
      </c>
      <c r="H138" s="10">
        <v>13</v>
      </c>
      <c r="I138" s="11">
        <f t="shared" ref="I138:I147" si="8">(100*H138)/72</f>
        <v>18.055555555555557</v>
      </c>
      <c r="J138" s="10">
        <v>13</v>
      </c>
      <c r="K138" s="11">
        <f t="shared" ref="K138:K147" si="9">(100*J138)/72</f>
        <v>18.055555555555557</v>
      </c>
      <c r="L138" s="10">
        <f t="shared" ref="L138:L147" si="10">B138+D138+F138+H138+J138</f>
        <v>60</v>
      </c>
      <c r="M138" s="12">
        <f t="shared" ref="M138:M147" si="11">(100*L138)/$L$147</f>
        <v>16.666666666666668</v>
      </c>
      <c r="N138" s="10">
        <f t="shared" ref="N138:N147" si="12">AVERAGE(B138+D138+F138+H138+J138)/5</f>
        <v>12</v>
      </c>
      <c r="O138" s="11">
        <f t="shared" ref="O138:O147" si="13">(100*N138)/72</f>
        <v>16.666666666666668</v>
      </c>
    </row>
    <row r="139" spans="1:15" ht="30">
      <c r="A139" s="1" t="s">
        <v>11</v>
      </c>
      <c r="B139" s="10">
        <v>16</v>
      </c>
      <c r="C139" s="11">
        <f t="shared" si="5"/>
        <v>22.222222222222221</v>
      </c>
      <c r="D139" s="10">
        <v>14</v>
      </c>
      <c r="E139" s="11">
        <f t="shared" si="6"/>
        <v>19.444444444444443</v>
      </c>
      <c r="F139" s="10">
        <v>14</v>
      </c>
      <c r="G139" s="11">
        <f t="shared" si="7"/>
        <v>19.444444444444443</v>
      </c>
      <c r="H139" s="10">
        <v>14</v>
      </c>
      <c r="I139" s="11">
        <f t="shared" si="8"/>
        <v>19.444444444444443</v>
      </c>
      <c r="J139" s="10">
        <v>10</v>
      </c>
      <c r="K139" s="11">
        <f t="shared" si="9"/>
        <v>13.888888888888889</v>
      </c>
      <c r="L139" s="10">
        <f t="shared" si="10"/>
        <v>68</v>
      </c>
      <c r="M139" s="12">
        <f t="shared" si="11"/>
        <v>18.888888888888889</v>
      </c>
      <c r="N139" s="10">
        <f t="shared" si="12"/>
        <v>13.6</v>
      </c>
      <c r="O139" s="11">
        <f t="shared" si="13"/>
        <v>18.888888888888889</v>
      </c>
    </row>
    <row r="140" spans="1:15" ht="30">
      <c r="A140" s="1" t="s">
        <v>1</v>
      </c>
      <c r="B140" s="10">
        <v>6</v>
      </c>
      <c r="C140" s="11">
        <f t="shared" si="5"/>
        <v>8.3333333333333339</v>
      </c>
      <c r="D140" s="10">
        <v>9</v>
      </c>
      <c r="E140" s="11">
        <f t="shared" si="6"/>
        <v>12.5</v>
      </c>
      <c r="F140" s="10">
        <v>7</v>
      </c>
      <c r="G140" s="11">
        <f t="shared" si="7"/>
        <v>9.7222222222222214</v>
      </c>
      <c r="H140" s="10">
        <v>4</v>
      </c>
      <c r="I140" s="11">
        <f t="shared" si="8"/>
        <v>5.5555555555555554</v>
      </c>
      <c r="J140" s="10">
        <v>2</v>
      </c>
      <c r="K140" s="11">
        <f t="shared" si="9"/>
        <v>2.7777777777777777</v>
      </c>
      <c r="L140" s="10">
        <f t="shared" si="10"/>
        <v>28</v>
      </c>
      <c r="M140" s="12">
        <f t="shared" si="11"/>
        <v>7.7777777777777777</v>
      </c>
      <c r="N140" s="10">
        <f t="shared" si="12"/>
        <v>5.6</v>
      </c>
      <c r="O140" s="11">
        <f t="shared" si="13"/>
        <v>7.7777777777777777</v>
      </c>
    </row>
    <row r="141" spans="1:15" ht="30">
      <c r="A141" s="1" t="s">
        <v>2</v>
      </c>
      <c r="B141" s="10">
        <v>8</v>
      </c>
      <c r="C141" s="11">
        <f t="shared" si="5"/>
        <v>11.111111111111111</v>
      </c>
      <c r="D141" s="10">
        <v>7</v>
      </c>
      <c r="E141" s="11">
        <f t="shared" si="6"/>
        <v>9.7222222222222214</v>
      </c>
      <c r="F141" s="10">
        <v>8</v>
      </c>
      <c r="G141" s="11">
        <f t="shared" si="7"/>
        <v>11.111111111111111</v>
      </c>
      <c r="H141" s="10">
        <v>6</v>
      </c>
      <c r="I141" s="11">
        <f t="shared" si="8"/>
        <v>8.3333333333333339</v>
      </c>
      <c r="J141" s="10">
        <v>6</v>
      </c>
      <c r="K141" s="11">
        <f t="shared" si="9"/>
        <v>8.3333333333333339</v>
      </c>
      <c r="L141" s="10">
        <f t="shared" si="10"/>
        <v>35</v>
      </c>
      <c r="M141" s="12">
        <f t="shared" si="11"/>
        <v>9.7222222222222214</v>
      </c>
      <c r="N141" s="10">
        <f t="shared" si="12"/>
        <v>7</v>
      </c>
      <c r="O141" s="11">
        <f t="shared" si="13"/>
        <v>9.7222222222222214</v>
      </c>
    </row>
    <row r="142" spans="1:15">
      <c r="A142" s="1" t="s">
        <v>41</v>
      </c>
      <c r="B142" s="10">
        <v>3</v>
      </c>
      <c r="C142" s="11">
        <f t="shared" si="5"/>
        <v>4.166666666666667</v>
      </c>
      <c r="D142" s="10">
        <v>0</v>
      </c>
      <c r="E142" s="11">
        <f t="shared" si="6"/>
        <v>0</v>
      </c>
      <c r="F142" s="10">
        <v>0</v>
      </c>
      <c r="G142" s="11">
        <f t="shared" si="7"/>
        <v>0</v>
      </c>
      <c r="H142" s="10">
        <v>0</v>
      </c>
      <c r="I142" s="11">
        <f t="shared" si="8"/>
        <v>0</v>
      </c>
      <c r="J142" s="10">
        <v>1</v>
      </c>
      <c r="K142" s="11">
        <f t="shared" si="9"/>
        <v>1.3888888888888888</v>
      </c>
      <c r="L142" s="10">
        <f t="shared" si="10"/>
        <v>4</v>
      </c>
      <c r="M142" s="12">
        <f t="shared" si="11"/>
        <v>1.1111111111111112</v>
      </c>
      <c r="N142" s="10">
        <f t="shared" si="12"/>
        <v>0.8</v>
      </c>
      <c r="O142" s="11">
        <f t="shared" si="13"/>
        <v>1.1111111111111112</v>
      </c>
    </row>
    <row r="143" spans="1:15">
      <c r="A143" s="1" t="s">
        <v>17</v>
      </c>
      <c r="B143" s="10">
        <v>9</v>
      </c>
      <c r="C143" s="11">
        <f t="shared" si="5"/>
        <v>12.5</v>
      </c>
      <c r="D143" s="10">
        <v>7</v>
      </c>
      <c r="E143" s="11">
        <f t="shared" si="6"/>
        <v>9.7222222222222214</v>
      </c>
      <c r="F143" s="10">
        <v>5</v>
      </c>
      <c r="G143" s="11">
        <f t="shared" si="7"/>
        <v>6.9444444444444446</v>
      </c>
      <c r="H143" s="10">
        <v>1</v>
      </c>
      <c r="I143" s="11">
        <f t="shared" si="8"/>
        <v>1.3888888888888888</v>
      </c>
      <c r="J143" s="10">
        <v>1</v>
      </c>
      <c r="K143" s="11">
        <f t="shared" si="9"/>
        <v>1.3888888888888888</v>
      </c>
      <c r="L143" s="10">
        <f t="shared" si="10"/>
        <v>23</v>
      </c>
      <c r="M143" s="12">
        <f t="shared" si="11"/>
        <v>6.3888888888888893</v>
      </c>
      <c r="N143" s="10">
        <f t="shared" si="12"/>
        <v>4.5999999999999996</v>
      </c>
      <c r="O143" s="11">
        <f t="shared" si="13"/>
        <v>6.3888888888888884</v>
      </c>
    </row>
    <row r="144" spans="1:15">
      <c r="A144" s="1" t="s">
        <v>5</v>
      </c>
      <c r="B144" s="10">
        <v>8</v>
      </c>
      <c r="C144" s="11">
        <f t="shared" si="5"/>
        <v>11.111111111111111</v>
      </c>
      <c r="D144" s="10">
        <v>10</v>
      </c>
      <c r="E144" s="11">
        <f t="shared" si="6"/>
        <v>13.888888888888889</v>
      </c>
      <c r="F144" s="10">
        <v>6</v>
      </c>
      <c r="G144" s="11">
        <f t="shared" si="7"/>
        <v>8.3333333333333339</v>
      </c>
      <c r="H144" s="10">
        <v>3</v>
      </c>
      <c r="I144" s="11">
        <f t="shared" si="8"/>
        <v>4.166666666666667</v>
      </c>
      <c r="J144" s="10">
        <v>3</v>
      </c>
      <c r="K144" s="11">
        <f t="shared" si="9"/>
        <v>4.166666666666667</v>
      </c>
      <c r="L144" s="10">
        <f t="shared" si="10"/>
        <v>30</v>
      </c>
      <c r="M144" s="12">
        <f t="shared" si="11"/>
        <v>8.3333333333333339</v>
      </c>
      <c r="N144" s="10">
        <f t="shared" si="12"/>
        <v>6</v>
      </c>
      <c r="O144" s="11">
        <f t="shared" si="13"/>
        <v>8.3333333333333339</v>
      </c>
    </row>
    <row r="145" spans="1:15">
      <c r="A145" s="1" t="s">
        <v>4</v>
      </c>
      <c r="B145" s="10">
        <v>9</v>
      </c>
      <c r="C145" s="11">
        <f t="shared" si="5"/>
        <v>12.5</v>
      </c>
      <c r="D145" s="10">
        <v>8</v>
      </c>
      <c r="E145" s="11">
        <f t="shared" si="6"/>
        <v>11.111111111111111</v>
      </c>
      <c r="F145" s="10">
        <v>6</v>
      </c>
      <c r="G145" s="11">
        <f t="shared" si="7"/>
        <v>8.3333333333333339</v>
      </c>
      <c r="H145" s="10">
        <v>6</v>
      </c>
      <c r="I145" s="11">
        <f t="shared" si="8"/>
        <v>8.3333333333333339</v>
      </c>
      <c r="J145" s="10">
        <v>4</v>
      </c>
      <c r="K145" s="11">
        <f t="shared" si="9"/>
        <v>5.5555555555555554</v>
      </c>
      <c r="L145" s="10">
        <f t="shared" si="10"/>
        <v>33</v>
      </c>
      <c r="M145" s="12">
        <f t="shared" si="11"/>
        <v>9.1666666666666661</v>
      </c>
      <c r="N145" s="10">
        <f t="shared" si="12"/>
        <v>6.6</v>
      </c>
      <c r="O145" s="11">
        <f t="shared" si="13"/>
        <v>9.1666666666666661</v>
      </c>
    </row>
    <row r="146" spans="1:15">
      <c r="A146" s="1" t="s">
        <v>20</v>
      </c>
      <c r="B146" s="10">
        <v>0</v>
      </c>
      <c r="C146" s="11">
        <f t="shared" si="5"/>
        <v>0</v>
      </c>
      <c r="D146" s="10">
        <v>7</v>
      </c>
      <c r="E146" s="11">
        <f t="shared" si="6"/>
        <v>9.7222222222222214</v>
      </c>
      <c r="F146" s="10">
        <v>15</v>
      </c>
      <c r="G146" s="11">
        <f t="shared" si="7"/>
        <v>20.833333333333332</v>
      </c>
      <c r="H146" s="10">
        <v>25</v>
      </c>
      <c r="I146" s="11">
        <f t="shared" si="8"/>
        <v>34.722222222222221</v>
      </c>
      <c r="J146" s="10">
        <v>32</v>
      </c>
      <c r="K146" s="11">
        <f t="shared" si="9"/>
        <v>44.444444444444443</v>
      </c>
      <c r="L146" s="10">
        <f t="shared" si="10"/>
        <v>79</v>
      </c>
      <c r="M146" s="12">
        <f t="shared" si="11"/>
        <v>21.944444444444443</v>
      </c>
      <c r="N146" s="10">
        <f t="shared" si="12"/>
        <v>15.8</v>
      </c>
      <c r="O146" s="11">
        <f t="shared" si="13"/>
        <v>21.944444444444443</v>
      </c>
    </row>
    <row r="147" spans="1:15">
      <c r="A147" s="10" t="s">
        <v>23</v>
      </c>
      <c r="B147" s="30">
        <f>SUM(B138:B146)</f>
        <v>72</v>
      </c>
      <c r="C147" s="31">
        <f t="shared" si="5"/>
        <v>100</v>
      </c>
      <c r="D147" s="30">
        <f>SUM(D138:D146)</f>
        <v>72</v>
      </c>
      <c r="E147" s="31">
        <f t="shared" si="6"/>
        <v>100</v>
      </c>
      <c r="F147" s="30">
        <f>SUM(F138:F146)</f>
        <v>72</v>
      </c>
      <c r="G147" s="31">
        <f t="shared" si="7"/>
        <v>100</v>
      </c>
      <c r="H147" s="30">
        <f>SUM(H138:H146)</f>
        <v>72</v>
      </c>
      <c r="I147" s="31">
        <f t="shared" si="8"/>
        <v>100</v>
      </c>
      <c r="J147" s="30">
        <f>SUM(J138:J146)</f>
        <v>72</v>
      </c>
      <c r="K147" s="31">
        <f t="shared" si="9"/>
        <v>100</v>
      </c>
      <c r="L147" s="10">
        <f t="shared" si="10"/>
        <v>360</v>
      </c>
      <c r="M147" s="12">
        <f t="shared" si="11"/>
        <v>100</v>
      </c>
      <c r="N147" s="10">
        <f t="shared" si="12"/>
        <v>72</v>
      </c>
      <c r="O147" s="11">
        <f t="shared" si="13"/>
        <v>100</v>
      </c>
    </row>
    <row r="148" spans="1:15">
      <c r="C148" s="17"/>
    </row>
    <row r="149" spans="1:15">
      <c r="C149" s="17"/>
    </row>
    <row r="150" spans="1:15">
      <c r="C150" s="17"/>
    </row>
    <row r="151" spans="1:15">
      <c r="C151" s="17"/>
    </row>
    <row r="152" spans="1:15">
      <c r="C152" s="17"/>
    </row>
    <row r="153" spans="1:15">
      <c r="C153" s="17"/>
    </row>
    <row r="154" spans="1:15">
      <c r="C154" s="17"/>
    </row>
    <row r="155" spans="1:15">
      <c r="C155" s="17"/>
    </row>
    <row r="156" spans="1:15">
      <c r="C156" s="17"/>
    </row>
    <row r="157" spans="1:15">
      <c r="C157" s="17"/>
    </row>
    <row r="158" spans="1:15">
      <c r="C158" s="17"/>
    </row>
    <row r="159" spans="1:15">
      <c r="C159" s="17"/>
    </row>
    <row r="160" spans="1:15">
      <c r="C160" s="17"/>
    </row>
    <row r="161" spans="3:3">
      <c r="C161" s="17"/>
    </row>
    <row r="162" spans="3:3">
      <c r="C162" s="17"/>
    </row>
    <row r="163" spans="3:3">
      <c r="C163" s="17"/>
    </row>
    <row r="164" spans="3:3">
      <c r="C164" s="17"/>
    </row>
    <row r="165" spans="3:3">
      <c r="C165" s="17"/>
    </row>
    <row r="166" spans="3:3">
      <c r="C166" s="17"/>
    </row>
    <row r="167" spans="3:3">
      <c r="C167" s="17"/>
    </row>
    <row r="168" spans="3:3">
      <c r="C168" s="17"/>
    </row>
    <row r="169" spans="3:3">
      <c r="C169" s="17"/>
    </row>
    <row r="170" spans="3:3">
      <c r="C170" s="17"/>
    </row>
    <row r="171" spans="3:3">
      <c r="C171" s="17"/>
    </row>
    <row r="172" spans="3:3">
      <c r="C172" s="17"/>
    </row>
    <row r="173" spans="3:3">
      <c r="C173" s="17"/>
    </row>
    <row r="174" spans="3:3">
      <c r="C174" s="17"/>
    </row>
    <row r="175" spans="3:3">
      <c r="C175" s="17"/>
    </row>
    <row r="176" spans="3:3">
      <c r="C176" s="17"/>
    </row>
    <row r="177" spans="3:3">
      <c r="C177" s="17"/>
    </row>
    <row r="178" spans="3:3">
      <c r="C178" s="17"/>
    </row>
    <row r="179" spans="3:3">
      <c r="C179" s="17"/>
    </row>
    <row r="180" spans="3:3">
      <c r="C180" s="17"/>
    </row>
    <row r="181" spans="3:3">
      <c r="C181" s="17"/>
    </row>
    <row r="182" spans="3:3">
      <c r="C182" s="17"/>
    </row>
    <row r="183" spans="3:3">
      <c r="C183" s="17"/>
    </row>
    <row r="184" spans="3:3">
      <c r="C184" s="17"/>
    </row>
    <row r="185" spans="3:3">
      <c r="C185" s="17"/>
    </row>
    <row r="186" spans="3:3">
      <c r="C186" s="17"/>
    </row>
    <row r="187" spans="3:3">
      <c r="C187" s="17"/>
    </row>
    <row r="188" spans="3:3">
      <c r="C188" s="17"/>
    </row>
    <row r="189" spans="3:3">
      <c r="C189" s="17"/>
    </row>
    <row r="190" spans="3:3">
      <c r="C190" s="17"/>
    </row>
    <row r="191" spans="3:3">
      <c r="C191" s="17"/>
    </row>
    <row r="192" spans="3:3">
      <c r="C192" s="17"/>
    </row>
    <row r="193" spans="1:15">
      <c r="C193" s="17"/>
    </row>
    <row r="194" spans="1:15">
      <c r="C194" s="17"/>
    </row>
    <row r="195" spans="1:15">
      <c r="C195" s="17"/>
    </row>
    <row r="196" spans="1:15">
      <c r="C196" s="17"/>
    </row>
    <row r="197" spans="1:15" ht="60">
      <c r="A197" s="7" t="s">
        <v>32</v>
      </c>
      <c r="B197" s="8" t="s">
        <v>33</v>
      </c>
      <c r="C197" s="9" t="s">
        <v>27</v>
      </c>
      <c r="D197" s="8" t="s">
        <v>34</v>
      </c>
      <c r="E197" s="9" t="s">
        <v>27</v>
      </c>
      <c r="F197" s="8" t="s">
        <v>35</v>
      </c>
      <c r="G197" s="9" t="s">
        <v>27</v>
      </c>
      <c r="H197" s="8" t="s">
        <v>36</v>
      </c>
      <c r="I197" s="9" t="s">
        <v>27</v>
      </c>
      <c r="J197" s="8" t="s">
        <v>37</v>
      </c>
      <c r="K197" s="9" t="s">
        <v>27</v>
      </c>
      <c r="L197" s="8" t="s">
        <v>38</v>
      </c>
      <c r="M197" s="8" t="s">
        <v>39</v>
      </c>
      <c r="N197" s="8" t="s">
        <v>40</v>
      </c>
      <c r="O197" s="9" t="s">
        <v>27</v>
      </c>
    </row>
    <row r="198" spans="1:15" ht="30">
      <c r="A198" s="1" t="s">
        <v>9</v>
      </c>
      <c r="B198" s="10">
        <v>13</v>
      </c>
      <c r="C198" s="11">
        <f t="shared" ref="C198:C206" si="14">(100*B198)/72</f>
        <v>18.055555555555557</v>
      </c>
      <c r="D198" s="10">
        <v>10</v>
      </c>
      <c r="E198" s="11">
        <f t="shared" ref="E198:E206" si="15">(100*D198)/65</f>
        <v>15.384615384615385</v>
      </c>
      <c r="F198" s="10">
        <v>11</v>
      </c>
      <c r="G198" s="11">
        <f t="shared" ref="G198:G206" si="16">(100*F198)/57</f>
        <v>19.298245614035089</v>
      </c>
      <c r="H198" s="10">
        <v>13</v>
      </c>
      <c r="I198" s="11">
        <f t="shared" ref="I198:I206" si="17">(100*H198)/47</f>
        <v>27.659574468085108</v>
      </c>
      <c r="J198" s="10">
        <v>13</v>
      </c>
      <c r="K198" s="11">
        <f t="shared" ref="K198:K206" si="18">(100*J198)/40</f>
        <v>32.5</v>
      </c>
      <c r="L198" s="10">
        <f t="shared" ref="L198:L206" si="19">B198+D198+F198+H198+J198</f>
        <v>60</v>
      </c>
      <c r="M198" s="12">
        <f t="shared" ref="M198:M206" si="20">(100*L198)/$L$206</f>
        <v>21.352313167259787</v>
      </c>
      <c r="N198" s="13">
        <f t="shared" ref="N198:N206" si="21">AVERAGE(B198,D198,F198,H198,J198)</f>
        <v>12</v>
      </c>
      <c r="O198" s="11">
        <f t="shared" ref="O198:O206" si="22">(100*N198)/$N$206</f>
        <v>21.352313167259787</v>
      </c>
    </row>
    <row r="199" spans="1:15" ht="30">
      <c r="A199" s="1" t="s">
        <v>11</v>
      </c>
      <c r="B199" s="10">
        <v>16</v>
      </c>
      <c r="C199" s="11">
        <f t="shared" si="14"/>
        <v>22.222222222222221</v>
      </c>
      <c r="D199" s="10">
        <v>14</v>
      </c>
      <c r="E199" s="11">
        <f t="shared" si="15"/>
        <v>21.53846153846154</v>
      </c>
      <c r="F199" s="10">
        <v>14</v>
      </c>
      <c r="G199" s="11">
        <f t="shared" si="16"/>
        <v>24.561403508771932</v>
      </c>
      <c r="H199" s="10">
        <v>14</v>
      </c>
      <c r="I199" s="11">
        <f t="shared" si="17"/>
        <v>29.787234042553191</v>
      </c>
      <c r="J199" s="10">
        <v>10</v>
      </c>
      <c r="K199" s="11">
        <f t="shared" si="18"/>
        <v>25</v>
      </c>
      <c r="L199" s="10">
        <f t="shared" si="19"/>
        <v>68</v>
      </c>
      <c r="M199" s="12">
        <f t="shared" si="20"/>
        <v>24.199288256227756</v>
      </c>
      <c r="N199" s="13">
        <f t="shared" si="21"/>
        <v>13.6</v>
      </c>
      <c r="O199" s="11">
        <f t="shared" si="22"/>
        <v>24.199288256227756</v>
      </c>
    </row>
    <row r="200" spans="1:15" ht="30">
      <c r="A200" s="1" t="s">
        <v>1</v>
      </c>
      <c r="B200" s="10">
        <v>6</v>
      </c>
      <c r="C200" s="11">
        <f t="shared" si="14"/>
        <v>8.3333333333333339</v>
      </c>
      <c r="D200" s="10">
        <v>9</v>
      </c>
      <c r="E200" s="11">
        <f t="shared" si="15"/>
        <v>13.846153846153847</v>
      </c>
      <c r="F200" s="10">
        <v>7</v>
      </c>
      <c r="G200" s="11">
        <f t="shared" si="16"/>
        <v>12.280701754385966</v>
      </c>
      <c r="H200" s="10">
        <v>4</v>
      </c>
      <c r="I200" s="11">
        <f t="shared" si="17"/>
        <v>8.5106382978723403</v>
      </c>
      <c r="J200" s="10">
        <v>2</v>
      </c>
      <c r="K200" s="11">
        <f t="shared" si="18"/>
        <v>5</v>
      </c>
      <c r="L200" s="10">
        <f t="shared" si="19"/>
        <v>28</v>
      </c>
      <c r="M200" s="12">
        <f t="shared" si="20"/>
        <v>9.9644128113879002</v>
      </c>
      <c r="N200" s="13">
        <f t="shared" si="21"/>
        <v>5.6</v>
      </c>
      <c r="O200" s="11">
        <f t="shared" si="22"/>
        <v>9.9644128113879002</v>
      </c>
    </row>
    <row r="201" spans="1:15" ht="30">
      <c r="A201" s="1" t="s">
        <v>2</v>
      </c>
      <c r="B201" s="10">
        <v>8</v>
      </c>
      <c r="C201" s="11">
        <f t="shared" si="14"/>
        <v>11.111111111111111</v>
      </c>
      <c r="D201" s="10">
        <v>7</v>
      </c>
      <c r="E201" s="11">
        <f t="shared" si="15"/>
        <v>10.76923076923077</v>
      </c>
      <c r="F201" s="10">
        <v>8</v>
      </c>
      <c r="G201" s="11">
        <f t="shared" si="16"/>
        <v>14.035087719298245</v>
      </c>
      <c r="H201" s="10">
        <v>6</v>
      </c>
      <c r="I201" s="11">
        <f t="shared" si="17"/>
        <v>12.76595744680851</v>
      </c>
      <c r="J201" s="10">
        <v>6</v>
      </c>
      <c r="K201" s="11">
        <f t="shared" si="18"/>
        <v>15</v>
      </c>
      <c r="L201" s="10">
        <f t="shared" si="19"/>
        <v>35</v>
      </c>
      <c r="M201" s="12">
        <f t="shared" si="20"/>
        <v>12.455516014234876</v>
      </c>
      <c r="N201" s="13">
        <f t="shared" si="21"/>
        <v>7</v>
      </c>
      <c r="O201" s="11">
        <f t="shared" si="22"/>
        <v>12.455516014234874</v>
      </c>
    </row>
    <row r="202" spans="1:15">
      <c r="A202" s="1" t="s">
        <v>41</v>
      </c>
      <c r="B202" s="10">
        <v>3</v>
      </c>
      <c r="C202" s="11">
        <f t="shared" si="14"/>
        <v>4.166666666666667</v>
      </c>
      <c r="D202" s="10">
        <v>0</v>
      </c>
      <c r="E202" s="11">
        <f t="shared" si="15"/>
        <v>0</v>
      </c>
      <c r="F202" s="10">
        <v>0</v>
      </c>
      <c r="G202" s="11">
        <f t="shared" si="16"/>
        <v>0</v>
      </c>
      <c r="H202" s="10">
        <v>0</v>
      </c>
      <c r="I202" s="11">
        <f t="shared" si="17"/>
        <v>0</v>
      </c>
      <c r="J202" s="10">
        <v>1</v>
      </c>
      <c r="K202" s="11">
        <f t="shared" si="18"/>
        <v>2.5</v>
      </c>
      <c r="L202" s="10">
        <f t="shared" si="19"/>
        <v>4</v>
      </c>
      <c r="M202" s="12">
        <f t="shared" si="20"/>
        <v>1.4234875444839858</v>
      </c>
      <c r="N202" s="13">
        <f t="shared" si="21"/>
        <v>0.8</v>
      </c>
      <c r="O202" s="11">
        <f t="shared" si="22"/>
        <v>1.4234875444839856</v>
      </c>
    </row>
    <row r="203" spans="1:15">
      <c r="A203" s="1" t="s">
        <v>17</v>
      </c>
      <c r="B203" s="10">
        <v>9</v>
      </c>
      <c r="C203" s="11">
        <f t="shared" si="14"/>
        <v>12.5</v>
      </c>
      <c r="D203" s="10">
        <v>7</v>
      </c>
      <c r="E203" s="11">
        <f t="shared" si="15"/>
        <v>10.76923076923077</v>
      </c>
      <c r="F203" s="10">
        <v>5</v>
      </c>
      <c r="G203" s="11">
        <f t="shared" si="16"/>
        <v>8.7719298245614041</v>
      </c>
      <c r="H203" s="10">
        <v>1</v>
      </c>
      <c r="I203" s="11">
        <f t="shared" si="17"/>
        <v>2.1276595744680851</v>
      </c>
      <c r="J203" s="10">
        <v>1</v>
      </c>
      <c r="K203" s="11">
        <f t="shared" si="18"/>
        <v>2.5</v>
      </c>
      <c r="L203" s="10">
        <f t="shared" si="19"/>
        <v>23</v>
      </c>
      <c r="M203" s="12">
        <f t="shared" si="20"/>
        <v>8.185053380782918</v>
      </c>
      <c r="N203" s="13">
        <f t="shared" si="21"/>
        <v>4.5999999999999996</v>
      </c>
      <c r="O203" s="11">
        <f t="shared" si="22"/>
        <v>8.1850533807829162</v>
      </c>
    </row>
    <row r="204" spans="1:15">
      <c r="A204" s="1" t="s">
        <v>5</v>
      </c>
      <c r="B204" s="10">
        <v>8</v>
      </c>
      <c r="C204" s="11">
        <f t="shared" si="14"/>
        <v>11.111111111111111</v>
      </c>
      <c r="D204" s="10">
        <v>10</v>
      </c>
      <c r="E204" s="11">
        <f t="shared" si="15"/>
        <v>15.384615384615385</v>
      </c>
      <c r="F204" s="10">
        <v>6</v>
      </c>
      <c r="G204" s="11">
        <f t="shared" si="16"/>
        <v>10.526315789473685</v>
      </c>
      <c r="H204" s="10">
        <v>3</v>
      </c>
      <c r="I204" s="11">
        <f t="shared" si="17"/>
        <v>6.3829787234042552</v>
      </c>
      <c r="J204" s="10">
        <v>3</v>
      </c>
      <c r="K204" s="11">
        <f t="shared" si="18"/>
        <v>7.5</v>
      </c>
      <c r="L204" s="10">
        <f t="shared" si="19"/>
        <v>30</v>
      </c>
      <c r="M204" s="12">
        <f t="shared" si="20"/>
        <v>10.676156583629894</v>
      </c>
      <c r="N204" s="13">
        <f t="shared" si="21"/>
        <v>6</v>
      </c>
      <c r="O204" s="11">
        <f t="shared" si="22"/>
        <v>10.676156583629894</v>
      </c>
    </row>
    <row r="205" spans="1:15">
      <c r="A205" s="1" t="s">
        <v>4</v>
      </c>
      <c r="B205" s="10">
        <v>9</v>
      </c>
      <c r="C205" s="11">
        <f t="shared" si="14"/>
        <v>12.5</v>
      </c>
      <c r="D205" s="10">
        <v>8</v>
      </c>
      <c r="E205" s="11">
        <f t="shared" si="15"/>
        <v>12.307692307692308</v>
      </c>
      <c r="F205" s="10">
        <v>6</v>
      </c>
      <c r="G205" s="11">
        <f t="shared" si="16"/>
        <v>10.526315789473685</v>
      </c>
      <c r="H205" s="10">
        <v>6</v>
      </c>
      <c r="I205" s="11">
        <f t="shared" si="17"/>
        <v>12.76595744680851</v>
      </c>
      <c r="J205" s="10">
        <v>4</v>
      </c>
      <c r="K205" s="11">
        <f t="shared" si="18"/>
        <v>10</v>
      </c>
      <c r="L205" s="10">
        <f t="shared" si="19"/>
        <v>33</v>
      </c>
      <c r="M205" s="12">
        <f t="shared" si="20"/>
        <v>11.743772241992882</v>
      </c>
      <c r="N205" s="13">
        <f t="shared" si="21"/>
        <v>6.6</v>
      </c>
      <c r="O205" s="11">
        <f t="shared" si="22"/>
        <v>11.743772241992882</v>
      </c>
    </row>
    <row r="206" spans="1:15">
      <c r="A206" s="10" t="s">
        <v>42</v>
      </c>
      <c r="B206" s="15">
        <f>SUM(B198:B205)</f>
        <v>72</v>
      </c>
      <c r="C206" s="31">
        <f t="shared" si="14"/>
        <v>100</v>
      </c>
      <c r="D206" s="16">
        <v>65</v>
      </c>
      <c r="E206" s="11">
        <f t="shared" si="15"/>
        <v>100</v>
      </c>
      <c r="F206" s="16">
        <v>57</v>
      </c>
      <c r="G206" s="11">
        <f t="shared" si="16"/>
        <v>100</v>
      </c>
      <c r="H206" s="15">
        <f>SUM(H198:H205)</f>
        <v>47</v>
      </c>
      <c r="I206" s="11">
        <f t="shared" si="17"/>
        <v>100</v>
      </c>
      <c r="J206" s="15">
        <f>SUM(J198:J205)</f>
        <v>40</v>
      </c>
      <c r="K206" s="11">
        <f t="shared" si="18"/>
        <v>100</v>
      </c>
      <c r="L206" s="16">
        <f t="shared" si="19"/>
        <v>281</v>
      </c>
      <c r="M206" s="12">
        <f t="shared" si="20"/>
        <v>100</v>
      </c>
      <c r="N206" s="13">
        <f t="shared" si="21"/>
        <v>56.2</v>
      </c>
      <c r="O206" s="11">
        <f t="shared" si="22"/>
        <v>100</v>
      </c>
    </row>
    <row r="207" spans="1:15">
      <c r="C207" s="17"/>
      <c r="L207" s="14"/>
      <c r="M207" s="33"/>
    </row>
    <row r="208" spans="1:15">
      <c r="C208" s="17"/>
    </row>
    <row r="209" spans="3:3">
      <c r="C209" s="17"/>
    </row>
    <row r="210" spans="3:3">
      <c r="C210" s="17"/>
    </row>
    <row r="211" spans="3:3">
      <c r="C211" s="17"/>
    </row>
    <row r="212" spans="3:3">
      <c r="C212" s="17"/>
    </row>
    <row r="213" spans="3:3">
      <c r="C213" s="17"/>
    </row>
    <row r="214" spans="3:3">
      <c r="C214" s="17"/>
    </row>
    <row r="215" spans="3:3">
      <c r="C215" s="17"/>
    </row>
    <row r="216" spans="3:3">
      <c r="C216" s="17"/>
    </row>
    <row r="217" spans="3:3">
      <c r="C217" s="17"/>
    </row>
    <row r="218" spans="3:3">
      <c r="C218" s="17"/>
    </row>
    <row r="219" spans="3:3">
      <c r="C219" s="17"/>
    </row>
    <row r="220" spans="3:3">
      <c r="C220" s="17"/>
    </row>
    <row r="221" spans="3:3">
      <c r="C221" s="17"/>
    </row>
    <row r="222" spans="3:3">
      <c r="C222" s="17"/>
    </row>
    <row r="223" spans="3:3">
      <c r="C223" s="17"/>
    </row>
    <row r="224" spans="3:3">
      <c r="C224" s="17"/>
    </row>
    <row r="225" spans="3:3">
      <c r="C225" s="17"/>
    </row>
    <row r="226" spans="3:3">
      <c r="C226" s="17"/>
    </row>
    <row r="227" spans="3:3">
      <c r="C227" s="17"/>
    </row>
    <row r="228" spans="3:3">
      <c r="C228" s="17"/>
    </row>
    <row r="229" spans="3:3">
      <c r="C229" s="17"/>
    </row>
    <row r="230" spans="3:3">
      <c r="C230" s="17"/>
    </row>
    <row r="231" spans="3:3">
      <c r="C231" s="17"/>
    </row>
    <row r="232" spans="3:3">
      <c r="C232" s="17"/>
    </row>
    <row r="233" spans="3:3">
      <c r="C233" s="17"/>
    </row>
    <row r="234" spans="3:3">
      <c r="C234" s="17"/>
    </row>
    <row r="235" spans="3:3">
      <c r="C235" s="17"/>
    </row>
    <row r="236" spans="3:3">
      <c r="C236" s="17"/>
    </row>
    <row r="237" spans="3:3">
      <c r="C237" s="17"/>
    </row>
    <row r="238" spans="3:3">
      <c r="C238" s="17"/>
    </row>
    <row r="239" spans="3:3">
      <c r="C239" s="17"/>
    </row>
    <row r="240" spans="3:3">
      <c r="C240" s="17"/>
    </row>
    <row r="241" spans="3:3">
      <c r="C241" s="17"/>
    </row>
    <row r="242" spans="3:3">
      <c r="C242" s="17"/>
    </row>
    <row r="243" spans="3:3">
      <c r="C243" s="17"/>
    </row>
    <row r="244" spans="3:3">
      <c r="C244" s="17"/>
    </row>
    <row r="245" spans="3:3">
      <c r="C245" s="17"/>
    </row>
    <row r="246" spans="3:3">
      <c r="C246" s="17"/>
    </row>
    <row r="247" spans="3:3">
      <c r="C247" s="17"/>
    </row>
    <row r="248" spans="3:3">
      <c r="C248" s="17"/>
    </row>
    <row r="249" spans="3:3">
      <c r="C249" s="17"/>
    </row>
    <row r="250" spans="3:3">
      <c r="C250" s="17"/>
    </row>
    <row r="251" spans="3:3">
      <c r="C251" s="17"/>
    </row>
    <row r="252" spans="3:3">
      <c r="C252" s="17"/>
    </row>
    <row r="253" spans="3:3">
      <c r="C253" s="17"/>
    </row>
    <row r="254" spans="3:3">
      <c r="C254" s="17"/>
    </row>
    <row r="255" spans="3:3">
      <c r="C255" s="17"/>
    </row>
    <row r="256" spans="3:3">
      <c r="C256" s="17"/>
    </row>
    <row r="257" spans="3:3">
      <c r="C257" s="17"/>
    </row>
    <row r="258" spans="3:3">
      <c r="C258" s="17"/>
    </row>
    <row r="259" spans="3:3">
      <c r="C259" s="17"/>
    </row>
    <row r="260" spans="3:3">
      <c r="C260" s="17"/>
    </row>
    <row r="261" spans="3:3">
      <c r="C261" s="17"/>
    </row>
    <row r="262" spans="3:3">
      <c r="C262" s="17"/>
    </row>
    <row r="263" spans="3:3">
      <c r="C263" s="17"/>
    </row>
    <row r="264" spans="3:3">
      <c r="C264" s="17"/>
    </row>
    <row r="265" spans="3:3">
      <c r="C265" s="17"/>
    </row>
    <row r="266" spans="3:3">
      <c r="C266" s="17"/>
    </row>
    <row r="267" spans="3:3">
      <c r="C267" s="17"/>
    </row>
    <row r="268" spans="3:3">
      <c r="C268" s="17"/>
    </row>
    <row r="269" spans="3:3">
      <c r="C269" s="17"/>
    </row>
    <row r="270" spans="3:3">
      <c r="C270" s="17"/>
    </row>
    <row r="271" spans="3:3">
      <c r="C271" s="17"/>
    </row>
    <row r="272" spans="3:3">
      <c r="C272" s="17"/>
    </row>
    <row r="273" spans="3:3">
      <c r="C273" s="17"/>
    </row>
    <row r="274" spans="3:3">
      <c r="C274" s="17"/>
    </row>
    <row r="275" spans="3:3">
      <c r="C275" s="17"/>
    </row>
    <row r="276" spans="3:3">
      <c r="C276" s="17"/>
    </row>
    <row r="277" spans="3:3">
      <c r="C277" s="17"/>
    </row>
    <row r="278" spans="3:3">
      <c r="C278" s="17"/>
    </row>
    <row r="279" spans="3:3">
      <c r="C279" s="17"/>
    </row>
    <row r="280" spans="3:3">
      <c r="C280" s="17"/>
    </row>
    <row r="281" spans="3:3">
      <c r="C281" s="17"/>
    </row>
    <row r="282" spans="3:3">
      <c r="C282" s="17"/>
    </row>
    <row r="283" spans="3:3">
      <c r="C283" s="17"/>
    </row>
    <row r="284" spans="3:3">
      <c r="C284" s="17"/>
    </row>
    <row r="285" spans="3:3">
      <c r="C285" s="17"/>
    </row>
    <row r="286" spans="3:3">
      <c r="C286" s="17"/>
    </row>
    <row r="287" spans="3:3">
      <c r="C287" s="17"/>
    </row>
    <row r="288" spans="3:3">
      <c r="C288" s="17"/>
    </row>
    <row r="289" spans="3:3">
      <c r="C289" s="17"/>
    </row>
    <row r="290" spans="3:3">
      <c r="C290" s="17"/>
    </row>
    <row r="291" spans="3:3">
      <c r="C291" s="17"/>
    </row>
    <row r="292" spans="3:3">
      <c r="C292" s="17"/>
    </row>
    <row r="293" spans="3:3">
      <c r="C293" s="17"/>
    </row>
    <row r="294" spans="3:3">
      <c r="C294" s="17"/>
    </row>
    <row r="295" spans="3:3">
      <c r="C295" s="17"/>
    </row>
    <row r="296" spans="3:3">
      <c r="C296" s="17"/>
    </row>
    <row r="297" spans="3:3">
      <c r="C297" s="17"/>
    </row>
    <row r="298" spans="3:3">
      <c r="C298" s="17"/>
    </row>
    <row r="299" spans="3:3">
      <c r="C299" s="17"/>
    </row>
    <row r="300" spans="3:3">
      <c r="C300" s="17"/>
    </row>
    <row r="301" spans="3:3">
      <c r="C301" s="17"/>
    </row>
    <row r="302" spans="3:3">
      <c r="C302" s="17"/>
    </row>
    <row r="303" spans="3:3">
      <c r="C303" s="17"/>
    </row>
    <row r="304" spans="3:3">
      <c r="C304" s="17"/>
    </row>
    <row r="305" spans="3:3">
      <c r="C305" s="17"/>
    </row>
    <row r="306" spans="3:3">
      <c r="C306" s="17"/>
    </row>
    <row r="307" spans="3:3">
      <c r="C307" s="17"/>
    </row>
    <row r="308" spans="3:3">
      <c r="C308" s="17"/>
    </row>
    <row r="309" spans="3:3">
      <c r="C309" s="17"/>
    </row>
    <row r="310" spans="3:3">
      <c r="C310" s="17"/>
    </row>
    <row r="311" spans="3:3">
      <c r="C311" s="17"/>
    </row>
    <row r="312" spans="3:3">
      <c r="C312" s="17"/>
    </row>
    <row r="313" spans="3:3">
      <c r="C313" s="17"/>
    </row>
    <row r="314" spans="3:3">
      <c r="C314" s="17"/>
    </row>
    <row r="315" spans="3:3">
      <c r="C315" s="17"/>
    </row>
    <row r="316" spans="3:3">
      <c r="C316" s="17"/>
    </row>
    <row r="317" spans="3:3">
      <c r="C317" s="17"/>
    </row>
    <row r="318" spans="3:3">
      <c r="C318" s="17"/>
    </row>
    <row r="319" spans="3:3">
      <c r="C319" s="17"/>
    </row>
    <row r="320" spans="3:3">
      <c r="C320" s="17"/>
    </row>
    <row r="321" spans="3:3">
      <c r="C321" s="17"/>
    </row>
    <row r="322" spans="3:3">
      <c r="C322" s="17"/>
    </row>
    <row r="323" spans="3:3">
      <c r="C323" s="17"/>
    </row>
    <row r="324" spans="3:3">
      <c r="C324" s="17"/>
    </row>
    <row r="325" spans="3:3">
      <c r="C325" s="17"/>
    </row>
    <row r="326" spans="3:3">
      <c r="C326" s="17"/>
    </row>
    <row r="327" spans="3:3">
      <c r="C327" s="17"/>
    </row>
    <row r="328" spans="3:3">
      <c r="C328" s="17"/>
    </row>
    <row r="329" spans="3:3">
      <c r="C329" s="17"/>
    </row>
    <row r="330" spans="3:3">
      <c r="C330" s="17"/>
    </row>
    <row r="331" spans="3:3">
      <c r="C331" s="17"/>
    </row>
    <row r="332" spans="3:3">
      <c r="C332" s="17"/>
    </row>
    <row r="333" spans="3:3">
      <c r="C333" s="17"/>
    </row>
    <row r="334" spans="3:3">
      <c r="C334" s="17"/>
    </row>
    <row r="335" spans="3:3">
      <c r="C335" s="17"/>
    </row>
    <row r="336" spans="3:3">
      <c r="C336" s="17"/>
    </row>
    <row r="337" spans="3:3">
      <c r="C337" s="17"/>
    </row>
    <row r="338" spans="3:3">
      <c r="C338" s="17"/>
    </row>
    <row r="339" spans="3:3">
      <c r="C339" s="17"/>
    </row>
    <row r="340" spans="3:3">
      <c r="C340" s="17"/>
    </row>
    <row r="341" spans="3:3">
      <c r="C341" s="17"/>
    </row>
    <row r="342" spans="3:3">
      <c r="C342" s="17"/>
    </row>
    <row r="343" spans="3:3">
      <c r="C343" s="17"/>
    </row>
    <row r="344" spans="3:3">
      <c r="C344" s="17"/>
    </row>
    <row r="345" spans="3:3">
      <c r="C345" s="17"/>
    </row>
    <row r="346" spans="3:3">
      <c r="C346" s="17"/>
    </row>
    <row r="347" spans="3:3">
      <c r="C347" s="17"/>
    </row>
    <row r="348" spans="3:3">
      <c r="C348" s="17"/>
    </row>
    <row r="349" spans="3:3">
      <c r="C349" s="17"/>
    </row>
    <row r="350" spans="3:3">
      <c r="C350" s="17"/>
    </row>
    <row r="351" spans="3:3">
      <c r="C351" s="17"/>
    </row>
    <row r="352" spans="3:3">
      <c r="C352" s="17"/>
    </row>
    <row r="353" spans="3:3">
      <c r="C353" s="17"/>
    </row>
    <row r="354" spans="3:3">
      <c r="C354" s="17"/>
    </row>
    <row r="355" spans="3:3">
      <c r="C355" s="17"/>
    </row>
    <row r="356" spans="3:3">
      <c r="C356" s="17"/>
    </row>
    <row r="357" spans="3:3">
      <c r="C357" s="17"/>
    </row>
    <row r="358" spans="3:3">
      <c r="C358" s="17"/>
    </row>
    <row r="359" spans="3:3">
      <c r="C359" s="17"/>
    </row>
    <row r="360" spans="3:3">
      <c r="C360" s="17"/>
    </row>
    <row r="361" spans="3:3">
      <c r="C361" s="17"/>
    </row>
    <row r="362" spans="3:3">
      <c r="C362" s="17"/>
    </row>
    <row r="363" spans="3:3">
      <c r="C363" s="17"/>
    </row>
    <row r="364" spans="3:3">
      <c r="C364" s="17"/>
    </row>
    <row r="365" spans="3:3">
      <c r="C365" s="17"/>
    </row>
    <row r="366" spans="3:3">
      <c r="C366" s="17"/>
    </row>
    <row r="367" spans="3:3">
      <c r="C367" s="17"/>
    </row>
    <row r="368" spans="3:3">
      <c r="C368" s="17"/>
    </row>
    <row r="369" spans="3:3">
      <c r="C369" s="17"/>
    </row>
    <row r="370" spans="3:3">
      <c r="C370" s="17"/>
    </row>
    <row r="371" spans="3:3">
      <c r="C371" s="17"/>
    </row>
    <row r="372" spans="3:3">
      <c r="C372" s="17"/>
    </row>
    <row r="373" spans="3:3">
      <c r="C373" s="17"/>
    </row>
    <row r="374" spans="3:3">
      <c r="C374" s="17"/>
    </row>
    <row r="375" spans="3:3">
      <c r="C375" s="17"/>
    </row>
    <row r="376" spans="3:3">
      <c r="C376" s="17"/>
    </row>
    <row r="377" spans="3:3">
      <c r="C377" s="17"/>
    </row>
    <row r="378" spans="3:3">
      <c r="C378" s="17"/>
    </row>
    <row r="379" spans="3:3">
      <c r="C379" s="17"/>
    </row>
    <row r="380" spans="3:3">
      <c r="C380" s="17"/>
    </row>
    <row r="381" spans="3:3">
      <c r="C381" s="17"/>
    </row>
    <row r="382" spans="3:3">
      <c r="C382" s="17"/>
    </row>
    <row r="383" spans="3:3">
      <c r="C383" s="17"/>
    </row>
    <row r="384" spans="3:3">
      <c r="C384" s="17"/>
    </row>
    <row r="385" spans="3:3">
      <c r="C385" s="17"/>
    </row>
    <row r="386" spans="3:3">
      <c r="C386" s="17"/>
    </row>
    <row r="387" spans="3:3">
      <c r="C387" s="17"/>
    </row>
    <row r="388" spans="3:3">
      <c r="C388" s="17"/>
    </row>
    <row r="389" spans="3:3">
      <c r="C389" s="17"/>
    </row>
    <row r="390" spans="3:3">
      <c r="C390" s="17"/>
    </row>
    <row r="391" spans="3:3">
      <c r="C391" s="17"/>
    </row>
    <row r="392" spans="3:3">
      <c r="C392" s="17"/>
    </row>
    <row r="393" spans="3:3">
      <c r="C393" s="17"/>
    </row>
    <row r="394" spans="3:3">
      <c r="C394" s="17"/>
    </row>
    <row r="395" spans="3:3">
      <c r="C395" s="17"/>
    </row>
    <row r="396" spans="3:3">
      <c r="C396" s="17"/>
    </row>
    <row r="397" spans="3:3">
      <c r="C397" s="17"/>
    </row>
    <row r="398" spans="3:3">
      <c r="C398" s="17"/>
    </row>
    <row r="399" spans="3:3">
      <c r="C399" s="17"/>
    </row>
    <row r="400" spans="3:3">
      <c r="C400" s="17"/>
    </row>
    <row r="401" spans="3:3">
      <c r="C401" s="17"/>
    </row>
    <row r="402" spans="3:3">
      <c r="C402" s="17"/>
    </row>
    <row r="403" spans="3:3">
      <c r="C403" s="17"/>
    </row>
    <row r="404" spans="3:3">
      <c r="C404" s="17"/>
    </row>
    <row r="405" spans="3:3">
      <c r="C405" s="17"/>
    </row>
    <row r="406" spans="3:3">
      <c r="C406" s="17"/>
    </row>
    <row r="407" spans="3:3">
      <c r="C407" s="17"/>
    </row>
    <row r="408" spans="3:3">
      <c r="C408" s="17"/>
    </row>
    <row r="409" spans="3:3">
      <c r="C409" s="17"/>
    </row>
    <row r="410" spans="3:3">
      <c r="C410" s="17"/>
    </row>
    <row r="411" spans="3:3">
      <c r="C411" s="17"/>
    </row>
    <row r="412" spans="3:3">
      <c r="C412" s="17"/>
    </row>
    <row r="413" spans="3:3">
      <c r="C413" s="17"/>
    </row>
    <row r="414" spans="3:3">
      <c r="C414" s="17"/>
    </row>
    <row r="415" spans="3:3">
      <c r="C415" s="17"/>
    </row>
    <row r="416" spans="3:3">
      <c r="C416" s="17"/>
    </row>
    <row r="417" spans="3:3">
      <c r="C417" s="17"/>
    </row>
    <row r="418" spans="3:3">
      <c r="C418" s="17"/>
    </row>
    <row r="419" spans="3:3">
      <c r="C419" s="17"/>
    </row>
    <row r="420" spans="3:3">
      <c r="C420" s="17"/>
    </row>
    <row r="421" spans="3:3">
      <c r="C421" s="17"/>
    </row>
    <row r="422" spans="3:3">
      <c r="C422" s="17"/>
    </row>
    <row r="423" spans="3:3">
      <c r="C423" s="17"/>
    </row>
    <row r="424" spans="3:3">
      <c r="C424" s="17"/>
    </row>
    <row r="425" spans="3:3">
      <c r="C425" s="17"/>
    </row>
    <row r="426" spans="3:3">
      <c r="C426" s="17"/>
    </row>
    <row r="427" spans="3:3">
      <c r="C427" s="17"/>
    </row>
    <row r="428" spans="3:3">
      <c r="C428" s="17"/>
    </row>
    <row r="429" spans="3:3">
      <c r="C429" s="17"/>
    </row>
    <row r="430" spans="3:3">
      <c r="C430" s="17"/>
    </row>
    <row r="431" spans="3:3">
      <c r="C431" s="17"/>
    </row>
    <row r="432" spans="3:3">
      <c r="C432" s="17"/>
    </row>
    <row r="433" spans="3:3">
      <c r="C433" s="17"/>
    </row>
    <row r="434" spans="3:3">
      <c r="C434" s="17"/>
    </row>
    <row r="435" spans="3:3">
      <c r="C435" s="17"/>
    </row>
    <row r="436" spans="3:3">
      <c r="C436" s="17"/>
    </row>
    <row r="437" spans="3:3">
      <c r="C437" s="17"/>
    </row>
    <row r="438" spans="3:3">
      <c r="C438" s="17"/>
    </row>
    <row r="439" spans="3:3">
      <c r="C439" s="17"/>
    </row>
    <row r="440" spans="3:3">
      <c r="C440" s="17"/>
    </row>
    <row r="441" spans="3:3">
      <c r="C441" s="17"/>
    </row>
    <row r="442" spans="3:3">
      <c r="C442" s="17"/>
    </row>
    <row r="443" spans="3:3">
      <c r="C443" s="17"/>
    </row>
    <row r="444" spans="3:3">
      <c r="C444" s="17"/>
    </row>
    <row r="445" spans="3:3">
      <c r="C445" s="17"/>
    </row>
    <row r="446" spans="3:3">
      <c r="C446" s="17"/>
    </row>
    <row r="447" spans="3:3">
      <c r="C447" s="17"/>
    </row>
    <row r="448" spans="3:3">
      <c r="C448" s="17"/>
    </row>
    <row r="449" spans="3:3">
      <c r="C449" s="17"/>
    </row>
    <row r="450" spans="3:3">
      <c r="C450" s="17"/>
    </row>
    <row r="451" spans="3:3">
      <c r="C451" s="17"/>
    </row>
    <row r="452" spans="3:3">
      <c r="C452" s="17"/>
    </row>
    <row r="453" spans="3:3">
      <c r="C453" s="17"/>
    </row>
    <row r="454" spans="3:3">
      <c r="C454" s="17"/>
    </row>
    <row r="455" spans="3:3">
      <c r="C455" s="17"/>
    </row>
    <row r="456" spans="3:3">
      <c r="C456" s="17"/>
    </row>
    <row r="457" spans="3:3">
      <c r="C457" s="17"/>
    </row>
    <row r="458" spans="3:3">
      <c r="C458" s="17"/>
    </row>
    <row r="459" spans="3:3">
      <c r="C459" s="17"/>
    </row>
    <row r="460" spans="3:3">
      <c r="C460" s="17"/>
    </row>
    <row r="461" spans="3:3">
      <c r="C461" s="17"/>
    </row>
    <row r="462" spans="3:3">
      <c r="C462" s="17"/>
    </row>
    <row r="463" spans="3:3">
      <c r="C463" s="17"/>
    </row>
    <row r="464" spans="3:3">
      <c r="C464" s="17"/>
    </row>
    <row r="465" spans="3:3">
      <c r="C465" s="17"/>
    </row>
    <row r="466" spans="3:3">
      <c r="C466" s="17"/>
    </row>
    <row r="467" spans="3:3">
      <c r="C467" s="17"/>
    </row>
    <row r="468" spans="3:3">
      <c r="C468" s="17"/>
    </row>
    <row r="469" spans="3:3">
      <c r="C469" s="17"/>
    </row>
    <row r="470" spans="3:3">
      <c r="C470" s="17"/>
    </row>
    <row r="471" spans="3:3">
      <c r="C471" s="17"/>
    </row>
    <row r="472" spans="3:3">
      <c r="C472" s="17"/>
    </row>
    <row r="473" spans="3:3">
      <c r="C473" s="17"/>
    </row>
    <row r="474" spans="3:3">
      <c r="C474" s="17"/>
    </row>
    <row r="475" spans="3:3">
      <c r="C475" s="17"/>
    </row>
    <row r="476" spans="3:3">
      <c r="C476" s="17"/>
    </row>
    <row r="477" spans="3:3">
      <c r="C477" s="17"/>
    </row>
    <row r="478" spans="3:3">
      <c r="C478" s="17"/>
    </row>
    <row r="479" spans="3:3">
      <c r="C479" s="17"/>
    </row>
    <row r="480" spans="3:3">
      <c r="C480" s="17"/>
    </row>
    <row r="481" spans="3:3">
      <c r="C481" s="17"/>
    </row>
    <row r="482" spans="3:3">
      <c r="C482" s="17"/>
    </row>
    <row r="483" spans="3:3">
      <c r="C483" s="17"/>
    </row>
    <row r="484" spans="3:3">
      <c r="C484" s="17"/>
    </row>
    <row r="485" spans="3:3">
      <c r="C485" s="17"/>
    </row>
    <row r="486" spans="3:3">
      <c r="C486" s="17"/>
    </row>
    <row r="487" spans="3:3">
      <c r="C487" s="17"/>
    </row>
    <row r="488" spans="3:3">
      <c r="C488" s="17"/>
    </row>
    <row r="489" spans="3:3">
      <c r="C489" s="17"/>
    </row>
    <row r="490" spans="3:3">
      <c r="C490" s="17"/>
    </row>
    <row r="491" spans="3:3">
      <c r="C491" s="17"/>
    </row>
    <row r="492" spans="3:3">
      <c r="C492" s="17"/>
    </row>
    <row r="493" spans="3:3">
      <c r="C493" s="17"/>
    </row>
    <row r="494" spans="3:3">
      <c r="C494" s="17"/>
    </row>
    <row r="495" spans="3:3">
      <c r="C495" s="17"/>
    </row>
    <row r="496" spans="3:3">
      <c r="C496" s="17"/>
    </row>
    <row r="497" spans="3:3">
      <c r="C497" s="17"/>
    </row>
    <row r="498" spans="3:3">
      <c r="C498" s="17"/>
    </row>
    <row r="499" spans="3:3">
      <c r="C499" s="17"/>
    </row>
    <row r="500" spans="3:3">
      <c r="C500" s="17"/>
    </row>
    <row r="501" spans="3:3">
      <c r="C501" s="17"/>
    </row>
    <row r="502" spans="3:3">
      <c r="C502" s="17"/>
    </row>
    <row r="503" spans="3:3">
      <c r="C503" s="17"/>
    </row>
    <row r="504" spans="3:3">
      <c r="C504" s="17"/>
    </row>
    <row r="505" spans="3:3">
      <c r="C505" s="17"/>
    </row>
    <row r="506" spans="3:3">
      <c r="C506" s="17"/>
    </row>
    <row r="507" spans="3:3">
      <c r="C507" s="17"/>
    </row>
    <row r="508" spans="3:3">
      <c r="C508" s="17"/>
    </row>
    <row r="509" spans="3:3">
      <c r="C509" s="17"/>
    </row>
    <row r="510" spans="3:3">
      <c r="C510" s="17"/>
    </row>
    <row r="511" spans="3:3">
      <c r="C511" s="17"/>
    </row>
    <row r="512" spans="3:3">
      <c r="C512" s="17"/>
    </row>
    <row r="513" spans="3:3">
      <c r="C513" s="17"/>
    </row>
    <row r="514" spans="3:3">
      <c r="C514" s="17"/>
    </row>
    <row r="515" spans="3:3">
      <c r="C515" s="17"/>
    </row>
    <row r="516" spans="3:3">
      <c r="C516" s="17"/>
    </row>
    <row r="517" spans="3:3">
      <c r="C517" s="17"/>
    </row>
    <row r="518" spans="3:3">
      <c r="C518" s="17"/>
    </row>
    <row r="519" spans="3:3">
      <c r="C519" s="17"/>
    </row>
    <row r="520" spans="3:3">
      <c r="C520" s="17"/>
    </row>
    <row r="521" spans="3:3">
      <c r="C521" s="17"/>
    </row>
    <row r="522" spans="3:3">
      <c r="C522" s="17"/>
    </row>
    <row r="523" spans="3:3">
      <c r="C523" s="17"/>
    </row>
    <row r="524" spans="3:3">
      <c r="C524" s="17"/>
    </row>
    <row r="525" spans="3:3">
      <c r="C525" s="17"/>
    </row>
    <row r="526" spans="3:3">
      <c r="C526" s="17"/>
    </row>
    <row r="527" spans="3:3">
      <c r="C527" s="17"/>
    </row>
    <row r="528" spans="3:3">
      <c r="C528" s="17"/>
    </row>
    <row r="529" spans="3:3">
      <c r="C529" s="17"/>
    </row>
    <row r="530" spans="3:3">
      <c r="C530" s="17"/>
    </row>
    <row r="531" spans="3:3">
      <c r="C531" s="17"/>
    </row>
    <row r="532" spans="3:3">
      <c r="C532" s="17"/>
    </row>
    <row r="533" spans="3:3">
      <c r="C533" s="17"/>
    </row>
    <row r="534" spans="3:3">
      <c r="C534" s="17"/>
    </row>
    <row r="535" spans="3:3">
      <c r="C535" s="17"/>
    </row>
    <row r="536" spans="3:3">
      <c r="C536" s="17"/>
    </row>
    <row r="537" spans="3:3">
      <c r="C537" s="17"/>
    </row>
    <row r="538" spans="3:3">
      <c r="C538" s="17"/>
    </row>
    <row r="539" spans="3:3">
      <c r="C539" s="17"/>
    </row>
    <row r="540" spans="3:3">
      <c r="C540" s="17"/>
    </row>
    <row r="541" spans="3:3">
      <c r="C541" s="17"/>
    </row>
    <row r="542" spans="3:3">
      <c r="C542" s="17"/>
    </row>
    <row r="543" spans="3:3">
      <c r="C543" s="17"/>
    </row>
    <row r="544" spans="3:3">
      <c r="C544" s="17"/>
    </row>
    <row r="545" spans="3:3">
      <c r="C545" s="17"/>
    </row>
    <row r="546" spans="3:3">
      <c r="C546" s="17"/>
    </row>
    <row r="547" spans="3:3">
      <c r="C547" s="17"/>
    </row>
    <row r="548" spans="3:3">
      <c r="C548" s="17"/>
    </row>
    <row r="549" spans="3:3">
      <c r="C549" s="17"/>
    </row>
    <row r="550" spans="3:3">
      <c r="C550" s="17"/>
    </row>
    <row r="551" spans="3:3">
      <c r="C551" s="17"/>
    </row>
    <row r="552" spans="3:3">
      <c r="C552" s="17"/>
    </row>
    <row r="553" spans="3:3">
      <c r="C553" s="17"/>
    </row>
    <row r="554" spans="3:3">
      <c r="C554" s="17"/>
    </row>
    <row r="555" spans="3:3">
      <c r="C555" s="17"/>
    </row>
    <row r="556" spans="3:3">
      <c r="C556" s="17"/>
    </row>
    <row r="557" spans="3:3">
      <c r="C557" s="17"/>
    </row>
    <row r="558" spans="3:3">
      <c r="C558" s="17"/>
    </row>
    <row r="559" spans="3:3">
      <c r="C559" s="17"/>
    </row>
    <row r="560" spans="3:3">
      <c r="C560" s="17"/>
    </row>
    <row r="561" spans="3:3">
      <c r="C561" s="17"/>
    </row>
    <row r="562" spans="3:3">
      <c r="C562" s="17"/>
    </row>
    <row r="563" spans="3:3">
      <c r="C563" s="17"/>
    </row>
    <row r="564" spans="3:3">
      <c r="C564" s="17"/>
    </row>
    <row r="565" spans="3:3">
      <c r="C565" s="17"/>
    </row>
    <row r="566" spans="3:3">
      <c r="C566" s="17"/>
    </row>
    <row r="567" spans="3:3">
      <c r="C567" s="17"/>
    </row>
    <row r="568" spans="3:3">
      <c r="C568" s="17"/>
    </row>
    <row r="569" spans="3:3">
      <c r="C569" s="17"/>
    </row>
    <row r="570" spans="3:3">
      <c r="C570" s="17"/>
    </row>
    <row r="571" spans="3:3">
      <c r="C571" s="17"/>
    </row>
    <row r="572" spans="3:3">
      <c r="C572" s="17"/>
    </row>
    <row r="573" spans="3:3">
      <c r="C573" s="17"/>
    </row>
    <row r="574" spans="3:3">
      <c r="C574" s="17"/>
    </row>
    <row r="575" spans="3:3">
      <c r="C575" s="17"/>
    </row>
    <row r="576" spans="3:3">
      <c r="C576" s="17"/>
    </row>
    <row r="577" spans="3:3">
      <c r="C577" s="17"/>
    </row>
    <row r="578" spans="3:3">
      <c r="C578" s="17"/>
    </row>
    <row r="579" spans="3:3">
      <c r="C579" s="17"/>
    </row>
    <row r="580" spans="3:3">
      <c r="C580" s="17"/>
    </row>
    <row r="581" spans="3:3">
      <c r="C581" s="17"/>
    </row>
    <row r="582" spans="3:3">
      <c r="C582" s="17"/>
    </row>
    <row r="583" spans="3:3">
      <c r="C583" s="17"/>
    </row>
    <row r="584" spans="3:3">
      <c r="C584" s="17"/>
    </row>
    <row r="585" spans="3:3">
      <c r="C585" s="17"/>
    </row>
    <row r="586" spans="3:3">
      <c r="C586" s="17"/>
    </row>
    <row r="587" spans="3:3">
      <c r="C587" s="17"/>
    </row>
    <row r="588" spans="3:3">
      <c r="C588" s="17"/>
    </row>
    <row r="589" spans="3:3">
      <c r="C589" s="17"/>
    </row>
    <row r="590" spans="3:3">
      <c r="C590" s="17"/>
    </row>
    <row r="591" spans="3:3">
      <c r="C591" s="17"/>
    </row>
    <row r="592" spans="3:3">
      <c r="C592" s="17"/>
    </row>
    <row r="593" spans="3:3">
      <c r="C593" s="17"/>
    </row>
    <row r="594" spans="3:3">
      <c r="C594" s="17"/>
    </row>
    <row r="595" spans="3:3">
      <c r="C595" s="17"/>
    </row>
    <row r="596" spans="3:3">
      <c r="C596" s="17"/>
    </row>
    <row r="597" spans="3:3">
      <c r="C597" s="17"/>
    </row>
    <row r="598" spans="3:3">
      <c r="C598" s="17"/>
    </row>
    <row r="599" spans="3:3">
      <c r="C599" s="17"/>
    </row>
    <row r="600" spans="3:3">
      <c r="C600" s="17"/>
    </row>
    <row r="601" spans="3:3">
      <c r="C601" s="17"/>
    </row>
    <row r="602" spans="3:3">
      <c r="C602" s="17"/>
    </row>
    <row r="603" spans="3:3">
      <c r="C603" s="17"/>
    </row>
    <row r="604" spans="3:3">
      <c r="C604" s="17"/>
    </row>
    <row r="605" spans="3:3">
      <c r="C605" s="17"/>
    </row>
    <row r="606" spans="3:3">
      <c r="C606" s="17"/>
    </row>
    <row r="607" spans="3:3">
      <c r="C607" s="17"/>
    </row>
    <row r="608" spans="3:3">
      <c r="C608" s="17"/>
    </row>
    <row r="609" spans="3:3">
      <c r="C609" s="17"/>
    </row>
    <row r="610" spans="3:3">
      <c r="C610" s="17"/>
    </row>
    <row r="611" spans="3:3">
      <c r="C611" s="17"/>
    </row>
    <row r="612" spans="3:3">
      <c r="C612" s="17"/>
    </row>
    <row r="613" spans="3:3">
      <c r="C613" s="17"/>
    </row>
    <row r="614" spans="3:3">
      <c r="C614" s="17"/>
    </row>
    <row r="615" spans="3:3">
      <c r="C615" s="17"/>
    </row>
    <row r="616" spans="3:3">
      <c r="C616" s="17"/>
    </row>
    <row r="617" spans="3:3">
      <c r="C617" s="17"/>
    </row>
    <row r="618" spans="3:3">
      <c r="C618" s="17"/>
    </row>
    <row r="619" spans="3:3">
      <c r="C619" s="17"/>
    </row>
    <row r="620" spans="3:3">
      <c r="C620" s="17"/>
    </row>
    <row r="621" spans="3:3">
      <c r="C621" s="17"/>
    </row>
    <row r="622" spans="3:3">
      <c r="C622" s="17"/>
    </row>
    <row r="623" spans="3:3">
      <c r="C623" s="17"/>
    </row>
    <row r="624" spans="3:3">
      <c r="C624" s="17"/>
    </row>
    <row r="625" spans="3:3">
      <c r="C625" s="17"/>
    </row>
    <row r="626" spans="3:3">
      <c r="C626" s="17"/>
    </row>
    <row r="627" spans="3:3">
      <c r="C627" s="17"/>
    </row>
    <row r="628" spans="3:3">
      <c r="C628" s="17"/>
    </row>
    <row r="629" spans="3:3">
      <c r="C629" s="17"/>
    </row>
    <row r="630" spans="3:3">
      <c r="C630" s="17"/>
    </row>
    <row r="631" spans="3:3">
      <c r="C631" s="17"/>
    </row>
    <row r="632" spans="3:3">
      <c r="C632" s="17"/>
    </row>
    <row r="633" spans="3:3">
      <c r="C633" s="17"/>
    </row>
    <row r="634" spans="3:3">
      <c r="C634" s="17"/>
    </row>
    <row r="635" spans="3:3">
      <c r="C635" s="17"/>
    </row>
    <row r="636" spans="3:3">
      <c r="C636" s="17"/>
    </row>
    <row r="637" spans="3:3">
      <c r="C637" s="17"/>
    </row>
    <row r="638" spans="3:3">
      <c r="C638" s="17"/>
    </row>
    <row r="639" spans="3:3">
      <c r="C639" s="17"/>
    </row>
    <row r="640" spans="3:3">
      <c r="C640" s="17"/>
    </row>
    <row r="641" spans="3:3">
      <c r="C641" s="17"/>
    </row>
    <row r="642" spans="3:3">
      <c r="C642" s="17"/>
    </row>
    <row r="643" spans="3:3">
      <c r="C643" s="17"/>
    </row>
    <row r="644" spans="3:3">
      <c r="C644" s="17"/>
    </row>
    <row r="645" spans="3:3">
      <c r="C645" s="17"/>
    </row>
    <row r="646" spans="3:3">
      <c r="C646" s="17"/>
    </row>
    <row r="647" spans="3:3">
      <c r="C647" s="17"/>
    </row>
    <row r="648" spans="3:3">
      <c r="C648" s="17"/>
    </row>
    <row r="649" spans="3:3">
      <c r="C649" s="17"/>
    </row>
    <row r="650" spans="3:3">
      <c r="C650" s="17"/>
    </row>
    <row r="651" spans="3:3">
      <c r="C651" s="17"/>
    </row>
    <row r="652" spans="3:3">
      <c r="C652" s="17"/>
    </row>
    <row r="653" spans="3:3">
      <c r="C653" s="17"/>
    </row>
    <row r="654" spans="3:3">
      <c r="C654" s="17"/>
    </row>
    <row r="655" spans="3:3">
      <c r="C655" s="17"/>
    </row>
    <row r="656" spans="3:3">
      <c r="C656" s="17"/>
    </row>
    <row r="657" spans="3:3">
      <c r="C657" s="17"/>
    </row>
    <row r="658" spans="3:3">
      <c r="C658" s="17"/>
    </row>
    <row r="659" spans="3:3">
      <c r="C659" s="17"/>
    </row>
    <row r="660" spans="3:3">
      <c r="C660" s="17"/>
    </row>
    <row r="661" spans="3:3">
      <c r="C661" s="17"/>
    </row>
    <row r="662" spans="3:3">
      <c r="C662" s="17"/>
    </row>
    <row r="663" spans="3:3">
      <c r="C663" s="17"/>
    </row>
    <row r="664" spans="3:3">
      <c r="C664" s="17"/>
    </row>
    <row r="665" spans="3:3">
      <c r="C665" s="17"/>
    </row>
    <row r="666" spans="3:3">
      <c r="C666" s="17"/>
    </row>
    <row r="667" spans="3:3">
      <c r="C667" s="17"/>
    </row>
    <row r="668" spans="3:3">
      <c r="C668" s="17"/>
    </row>
    <row r="669" spans="3:3">
      <c r="C669" s="17"/>
    </row>
    <row r="670" spans="3:3">
      <c r="C670" s="17"/>
    </row>
    <row r="671" spans="3:3">
      <c r="C671" s="17"/>
    </row>
    <row r="672" spans="3:3">
      <c r="C672" s="17"/>
    </row>
    <row r="673" spans="3:3">
      <c r="C673" s="17"/>
    </row>
    <row r="674" spans="3:3">
      <c r="C674" s="17"/>
    </row>
    <row r="675" spans="3:3">
      <c r="C675" s="17"/>
    </row>
    <row r="676" spans="3:3">
      <c r="C676" s="17"/>
    </row>
    <row r="677" spans="3:3">
      <c r="C677" s="17"/>
    </row>
    <row r="678" spans="3:3">
      <c r="C678" s="17"/>
    </row>
    <row r="679" spans="3:3">
      <c r="C679" s="17"/>
    </row>
    <row r="680" spans="3:3">
      <c r="C680" s="17"/>
    </row>
    <row r="681" spans="3:3">
      <c r="C681" s="17"/>
    </row>
    <row r="682" spans="3:3">
      <c r="C682" s="17"/>
    </row>
    <row r="683" spans="3:3">
      <c r="C683" s="17"/>
    </row>
    <row r="684" spans="3:3">
      <c r="C684" s="17"/>
    </row>
    <row r="685" spans="3:3">
      <c r="C685" s="17"/>
    </row>
    <row r="686" spans="3:3">
      <c r="C686" s="17"/>
    </row>
    <row r="687" spans="3:3">
      <c r="C687" s="17"/>
    </row>
    <row r="688" spans="3:3">
      <c r="C688" s="17"/>
    </row>
    <row r="689" spans="3:3">
      <c r="C689" s="17"/>
    </row>
    <row r="690" spans="3:3">
      <c r="C690" s="17"/>
    </row>
    <row r="691" spans="3:3">
      <c r="C691" s="17"/>
    </row>
    <row r="692" spans="3:3">
      <c r="C692" s="17"/>
    </row>
    <row r="693" spans="3:3">
      <c r="C693" s="17"/>
    </row>
    <row r="694" spans="3:3">
      <c r="C694" s="17"/>
    </row>
    <row r="695" spans="3:3">
      <c r="C695" s="17"/>
    </row>
    <row r="696" spans="3:3">
      <c r="C696" s="17"/>
    </row>
    <row r="697" spans="3:3">
      <c r="C697" s="17"/>
    </row>
    <row r="698" spans="3:3">
      <c r="C698" s="17"/>
    </row>
    <row r="699" spans="3:3">
      <c r="C699" s="17"/>
    </row>
    <row r="700" spans="3:3">
      <c r="C700" s="17"/>
    </row>
    <row r="701" spans="3:3">
      <c r="C701" s="17"/>
    </row>
    <row r="702" spans="3:3">
      <c r="C702" s="17"/>
    </row>
    <row r="703" spans="3:3">
      <c r="C703" s="17"/>
    </row>
    <row r="704" spans="3:3">
      <c r="C704" s="17"/>
    </row>
    <row r="705" spans="3:3">
      <c r="C705" s="17"/>
    </row>
    <row r="706" spans="3:3">
      <c r="C706" s="17"/>
    </row>
    <row r="707" spans="3:3">
      <c r="C707" s="17"/>
    </row>
    <row r="708" spans="3:3">
      <c r="C708" s="17"/>
    </row>
    <row r="709" spans="3:3">
      <c r="C709" s="17"/>
    </row>
    <row r="710" spans="3:3">
      <c r="C710" s="17"/>
    </row>
    <row r="711" spans="3:3">
      <c r="C711" s="17"/>
    </row>
    <row r="712" spans="3:3">
      <c r="C712" s="17"/>
    </row>
    <row r="713" spans="3:3">
      <c r="C713" s="17"/>
    </row>
    <row r="714" spans="3:3">
      <c r="C714" s="17"/>
    </row>
    <row r="715" spans="3:3">
      <c r="C715" s="17"/>
    </row>
    <row r="716" spans="3:3">
      <c r="C716" s="17"/>
    </row>
    <row r="717" spans="3:3">
      <c r="C717" s="17"/>
    </row>
    <row r="718" spans="3:3">
      <c r="C718" s="17"/>
    </row>
    <row r="719" spans="3:3">
      <c r="C719" s="17"/>
    </row>
    <row r="720" spans="3:3">
      <c r="C720" s="17"/>
    </row>
    <row r="721" spans="3:3">
      <c r="C721" s="17"/>
    </row>
    <row r="722" spans="3:3">
      <c r="C722" s="17"/>
    </row>
    <row r="723" spans="3:3">
      <c r="C723" s="17"/>
    </row>
    <row r="724" spans="3:3">
      <c r="C724" s="17"/>
    </row>
    <row r="725" spans="3:3">
      <c r="C725" s="17"/>
    </row>
    <row r="726" spans="3:3">
      <c r="C726" s="17"/>
    </row>
    <row r="727" spans="3:3">
      <c r="C727" s="17"/>
    </row>
    <row r="728" spans="3:3">
      <c r="C728" s="17"/>
    </row>
    <row r="729" spans="3:3">
      <c r="C729" s="17"/>
    </row>
    <row r="730" spans="3:3">
      <c r="C730" s="17"/>
    </row>
    <row r="731" spans="3:3">
      <c r="C731" s="17"/>
    </row>
    <row r="732" spans="3:3">
      <c r="C732" s="17"/>
    </row>
    <row r="733" spans="3:3">
      <c r="C733" s="17"/>
    </row>
    <row r="734" spans="3:3">
      <c r="C734" s="17"/>
    </row>
    <row r="735" spans="3:3">
      <c r="C735" s="17"/>
    </row>
    <row r="736" spans="3:3">
      <c r="C736" s="17"/>
    </row>
    <row r="737" spans="3:3">
      <c r="C737" s="17"/>
    </row>
    <row r="738" spans="3:3">
      <c r="C738" s="17"/>
    </row>
    <row r="739" spans="3:3">
      <c r="C739" s="17"/>
    </row>
    <row r="740" spans="3:3">
      <c r="C740" s="17"/>
    </row>
    <row r="741" spans="3:3">
      <c r="C741" s="17"/>
    </row>
    <row r="742" spans="3:3">
      <c r="C742" s="17"/>
    </row>
    <row r="743" spans="3:3">
      <c r="C743" s="17"/>
    </row>
    <row r="744" spans="3:3">
      <c r="C744" s="17"/>
    </row>
    <row r="745" spans="3:3">
      <c r="C745" s="17"/>
    </row>
    <row r="746" spans="3:3">
      <c r="C746" s="17"/>
    </row>
    <row r="747" spans="3:3">
      <c r="C747" s="17"/>
    </row>
    <row r="748" spans="3:3">
      <c r="C748" s="17"/>
    </row>
    <row r="749" spans="3:3">
      <c r="C749" s="17"/>
    </row>
    <row r="750" spans="3:3">
      <c r="C750" s="17"/>
    </row>
    <row r="751" spans="3:3">
      <c r="C751" s="17"/>
    </row>
    <row r="752" spans="3:3">
      <c r="C752" s="17"/>
    </row>
    <row r="753" spans="3:3">
      <c r="C753" s="17"/>
    </row>
    <row r="754" spans="3:3">
      <c r="C754" s="17"/>
    </row>
    <row r="755" spans="3:3">
      <c r="C755" s="17"/>
    </row>
    <row r="756" spans="3:3">
      <c r="C756" s="17"/>
    </row>
    <row r="757" spans="3:3">
      <c r="C757" s="17"/>
    </row>
    <row r="758" spans="3:3">
      <c r="C758" s="17"/>
    </row>
    <row r="759" spans="3:3">
      <c r="C759" s="17"/>
    </row>
    <row r="760" spans="3:3">
      <c r="C760" s="17"/>
    </row>
    <row r="761" spans="3:3">
      <c r="C761" s="17"/>
    </row>
    <row r="762" spans="3:3">
      <c r="C762" s="17"/>
    </row>
    <row r="763" spans="3:3">
      <c r="C763" s="17"/>
    </row>
    <row r="764" spans="3:3">
      <c r="C764" s="17"/>
    </row>
    <row r="765" spans="3:3">
      <c r="C765" s="17"/>
    </row>
    <row r="766" spans="3:3">
      <c r="C766" s="17"/>
    </row>
    <row r="767" spans="3:3">
      <c r="C767" s="17"/>
    </row>
    <row r="768" spans="3:3">
      <c r="C768" s="17"/>
    </row>
    <row r="769" spans="3:3">
      <c r="C769" s="17"/>
    </row>
    <row r="770" spans="3:3">
      <c r="C770" s="17"/>
    </row>
    <row r="771" spans="3:3">
      <c r="C771" s="17"/>
    </row>
    <row r="772" spans="3:3">
      <c r="C772" s="17"/>
    </row>
    <row r="773" spans="3:3">
      <c r="C773" s="17"/>
    </row>
    <row r="774" spans="3:3">
      <c r="C774" s="17"/>
    </row>
    <row r="775" spans="3:3">
      <c r="C775" s="17"/>
    </row>
    <row r="776" spans="3:3">
      <c r="C776" s="17"/>
    </row>
    <row r="777" spans="3:3">
      <c r="C777" s="17"/>
    </row>
    <row r="778" spans="3:3">
      <c r="C778" s="17"/>
    </row>
    <row r="779" spans="3:3">
      <c r="C779" s="17"/>
    </row>
    <row r="780" spans="3:3">
      <c r="C780" s="17"/>
    </row>
    <row r="781" spans="3:3">
      <c r="C781" s="17"/>
    </row>
    <row r="782" spans="3:3">
      <c r="C782" s="17"/>
    </row>
    <row r="783" spans="3:3">
      <c r="C783" s="17"/>
    </row>
    <row r="784" spans="3:3">
      <c r="C784" s="17"/>
    </row>
    <row r="785" spans="3:3">
      <c r="C785" s="17"/>
    </row>
    <row r="786" spans="3:3">
      <c r="C786" s="17"/>
    </row>
    <row r="787" spans="3:3">
      <c r="C787" s="17"/>
    </row>
    <row r="788" spans="3:3">
      <c r="C788" s="17"/>
    </row>
    <row r="789" spans="3:3">
      <c r="C789" s="17"/>
    </row>
    <row r="790" spans="3:3">
      <c r="C790" s="17"/>
    </row>
    <row r="791" spans="3:3">
      <c r="C791" s="17"/>
    </row>
    <row r="792" spans="3:3">
      <c r="C792" s="17"/>
    </row>
    <row r="793" spans="3:3">
      <c r="C793" s="17"/>
    </row>
    <row r="794" spans="3:3">
      <c r="C794" s="17"/>
    </row>
    <row r="795" spans="3:3">
      <c r="C795" s="17"/>
    </row>
    <row r="796" spans="3:3">
      <c r="C796" s="17"/>
    </row>
    <row r="797" spans="3:3">
      <c r="C797" s="17"/>
    </row>
    <row r="798" spans="3:3">
      <c r="C798" s="17"/>
    </row>
    <row r="799" spans="3:3">
      <c r="C799" s="17"/>
    </row>
    <row r="800" spans="3:3">
      <c r="C800" s="17"/>
    </row>
    <row r="801" spans="3:3">
      <c r="C801" s="17"/>
    </row>
    <row r="802" spans="3:3">
      <c r="C802" s="17"/>
    </row>
    <row r="803" spans="3:3">
      <c r="C803" s="17"/>
    </row>
    <row r="804" spans="3:3">
      <c r="C804" s="17"/>
    </row>
    <row r="805" spans="3:3">
      <c r="C805" s="17"/>
    </row>
    <row r="806" spans="3:3">
      <c r="C806" s="17"/>
    </row>
    <row r="807" spans="3:3">
      <c r="C807" s="17"/>
    </row>
    <row r="808" spans="3:3">
      <c r="C808" s="17"/>
    </row>
    <row r="809" spans="3:3">
      <c r="C809" s="17"/>
    </row>
    <row r="810" spans="3:3">
      <c r="C810" s="17"/>
    </row>
    <row r="811" spans="3:3">
      <c r="C811" s="17"/>
    </row>
    <row r="812" spans="3:3">
      <c r="C812" s="17"/>
    </row>
    <row r="813" spans="3:3">
      <c r="C813" s="17"/>
    </row>
    <row r="814" spans="3:3">
      <c r="C814" s="17"/>
    </row>
    <row r="815" spans="3:3">
      <c r="C815" s="17"/>
    </row>
    <row r="816" spans="3:3">
      <c r="C816" s="17"/>
    </row>
    <row r="817" spans="3:3">
      <c r="C817" s="17"/>
    </row>
    <row r="818" spans="3:3">
      <c r="C818" s="17"/>
    </row>
    <row r="819" spans="3:3">
      <c r="C819" s="17"/>
    </row>
    <row r="820" spans="3:3">
      <c r="C820" s="17"/>
    </row>
    <row r="821" spans="3:3">
      <c r="C821" s="17"/>
    </row>
    <row r="822" spans="3:3">
      <c r="C822" s="17"/>
    </row>
    <row r="823" spans="3:3">
      <c r="C823" s="17"/>
    </row>
    <row r="824" spans="3:3">
      <c r="C824" s="17"/>
    </row>
    <row r="825" spans="3:3">
      <c r="C825" s="17"/>
    </row>
    <row r="826" spans="3:3">
      <c r="C826" s="17"/>
    </row>
    <row r="827" spans="3:3">
      <c r="C827" s="17"/>
    </row>
    <row r="828" spans="3:3">
      <c r="C828" s="17"/>
    </row>
    <row r="829" spans="3:3">
      <c r="C829" s="17"/>
    </row>
    <row r="830" spans="3:3">
      <c r="C830" s="17"/>
    </row>
    <row r="831" spans="3:3">
      <c r="C831" s="17"/>
    </row>
    <row r="832" spans="3:3">
      <c r="C832" s="17"/>
    </row>
    <row r="833" spans="3:3">
      <c r="C833" s="17"/>
    </row>
    <row r="834" spans="3:3">
      <c r="C834" s="17"/>
    </row>
    <row r="835" spans="3:3">
      <c r="C835" s="17"/>
    </row>
    <row r="836" spans="3:3">
      <c r="C836" s="17"/>
    </row>
    <row r="837" spans="3:3">
      <c r="C837" s="17"/>
    </row>
    <row r="838" spans="3:3">
      <c r="C838" s="17"/>
    </row>
    <row r="839" spans="3:3">
      <c r="C839" s="17"/>
    </row>
    <row r="840" spans="3:3">
      <c r="C840" s="17"/>
    </row>
    <row r="841" spans="3:3">
      <c r="C841" s="17"/>
    </row>
    <row r="842" spans="3:3">
      <c r="C842" s="17"/>
    </row>
    <row r="843" spans="3:3">
      <c r="C843" s="17"/>
    </row>
    <row r="844" spans="3:3">
      <c r="C844" s="17"/>
    </row>
    <row r="845" spans="3:3">
      <c r="C845" s="17"/>
    </row>
    <row r="846" spans="3:3">
      <c r="C846" s="17"/>
    </row>
    <row r="847" spans="3:3">
      <c r="C847" s="17"/>
    </row>
    <row r="848" spans="3:3">
      <c r="C848" s="17"/>
    </row>
    <row r="849" spans="3:3">
      <c r="C849" s="17"/>
    </row>
    <row r="850" spans="3:3">
      <c r="C850" s="17"/>
    </row>
    <row r="851" spans="3:3">
      <c r="C851" s="17"/>
    </row>
    <row r="852" spans="3:3">
      <c r="C852" s="17"/>
    </row>
    <row r="853" spans="3:3">
      <c r="C853" s="17"/>
    </row>
    <row r="854" spans="3:3">
      <c r="C854" s="17"/>
    </row>
    <row r="855" spans="3:3">
      <c r="C855" s="17"/>
    </row>
    <row r="856" spans="3:3">
      <c r="C856" s="17"/>
    </row>
    <row r="857" spans="3:3">
      <c r="C857" s="17"/>
    </row>
    <row r="858" spans="3:3">
      <c r="C858" s="17"/>
    </row>
    <row r="859" spans="3:3">
      <c r="C859" s="17"/>
    </row>
    <row r="860" spans="3:3">
      <c r="C860" s="17"/>
    </row>
    <row r="861" spans="3:3">
      <c r="C861" s="17"/>
    </row>
    <row r="862" spans="3:3">
      <c r="C862" s="17"/>
    </row>
    <row r="863" spans="3:3">
      <c r="C863" s="17"/>
    </row>
    <row r="864" spans="3:3">
      <c r="C864" s="17"/>
    </row>
    <row r="865" spans="3:3">
      <c r="C865" s="17"/>
    </row>
    <row r="866" spans="3:3">
      <c r="C866" s="17"/>
    </row>
    <row r="867" spans="3:3">
      <c r="C867" s="17"/>
    </row>
    <row r="868" spans="3:3">
      <c r="C868" s="17"/>
    </row>
    <row r="869" spans="3:3">
      <c r="C869" s="17"/>
    </row>
    <row r="870" spans="3:3">
      <c r="C870" s="17"/>
    </row>
    <row r="871" spans="3:3">
      <c r="C871" s="17"/>
    </row>
    <row r="872" spans="3:3">
      <c r="C872" s="17"/>
    </row>
    <row r="873" spans="3:3">
      <c r="C873" s="17"/>
    </row>
    <row r="874" spans="3:3">
      <c r="C874" s="17"/>
    </row>
    <row r="875" spans="3:3">
      <c r="C875" s="17"/>
    </row>
    <row r="876" spans="3:3">
      <c r="C876" s="17"/>
    </row>
    <row r="877" spans="3:3">
      <c r="C877" s="17"/>
    </row>
    <row r="878" spans="3:3">
      <c r="C878" s="17"/>
    </row>
    <row r="879" spans="3:3">
      <c r="C879" s="17"/>
    </row>
    <row r="880" spans="3:3">
      <c r="C880" s="17"/>
    </row>
    <row r="881" spans="3:3">
      <c r="C881" s="17"/>
    </row>
    <row r="882" spans="3:3">
      <c r="C882" s="17"/>
    </row>
    <row r="883" spans="3:3">
      <c r="C883" s="17"/>
    </row>
    <row r="884" spans="3:3">
      <c r="C884" s="17"/>
    </row>
    <row r="885" spans="3:3">
      <c r="C885" s="17"/>
    </row>
    <row r="886" spans="3:3">
      <c r="C886" s="17"/>
    </row>
    <row r="887" spans="3:3">
      <c r="C887" s="17"/>
    </row>
    <row r="888" spans="3:3">
      <c r="C888" s="17"/>
    </row>
    <row r="889" spans="3:3">
      <c r="C889" s="17"/>
    </row>
    <row r="890" spans="3:3">
      <c r="C890" s="17"/>
    </row>
    <row r="891" spans="3:3">
      <c r="C891" s="17"/>
    </row>
    <row r="892" spans="3:3">
      <c r="C892" s="17"/>
    </row>
    <row r="893" spans="3:3">
      <c r="C893" s="17"/>
    </row>
    <row r="894" spans="3:3">
      <c r="C894" s="17"/>
    </row>
    <row r="895" spans="3:3">
      <c r="C895" s="17"/>
    </row>
    <row r="896" spans="3:3">
      <c r="C896" s="17"/>
    </row>
    <row r="897" spans="3:3">
      <c r="C897" s="17"/>
    </row>
    <row r="898" spans="3:3">
      <c r="C898" s="17"/>
    </row>
    <row r="899" spans="3:3">
      <c r="C899" s="17"/>
    </row>
    <row r="900" spans="3:3">
      <c r="C900" s="17"/>
    </row>
    <row r="901" spans="3:3">
      <c r="C901" s="17"/>
    </row>
    <row r="902" spans="3:3">
      <c r="C902" s="17"/>
    </row>
    <row r="903" spans="3:3">
      <c r="C903" s="17"/>
    </row>
    <row r="904" spans="3:3">
      <c r="C904" s="17"/>
    </row>
    <row r="905" spans="3:3">
      <c r="C905" s="17"/>
    </row>
    <row r="906" spans="3:3">
      <c r="C906" s="17"/>
    </row>
    <row r="907" spans="3:3">
      <c r="C907" s="17"/>
    </row>
    <row r="908" spans="3:3">
      <c r="C908" s="17"/>
    </row>
    <row r="909" spans="3:3">
      <c r="C909" s="17"/>
    </row>
    <row r="910" spans="3:3">
      <c r="C910" s="17"/>
    </row>
    <row r="911" spans="3:3">
      <c r="C911" s="17"/>
    </row>
    <row r="912" spans="3:3">
      <c r="C912" s="17"/>
    </row>
    <row r="913" spans="3:3">
      <c r="C913" s="17"/>
    </row>
    <row r="914" spans="3:3">
      <c r="C914" s="17"/>
    </row>
    <row r="915" spans="3:3">
      <c r="C915" s="17"/>
    </row>
    <row r="916" spans="3:3">
      <c r="C916" s="17"/>
    </row>
    <row r="917" spans="3:3">
      <c r="C917" s="17"/>
    </row>
    <row r="918" spans="3:3">
      <c r="C918" s="17"/>
    </row>
    <row r="919" spans="3:3">
      <c r="C919" s="17"/>
    </row>
    <row r="920" spans="3:3">
      <c r="C920" s="17"/>
    </row>
    <row r="921" spans="3:3">
      <c r="C921" s="17"/>
    </row>
    <row r="922" spans="3:3">
      <c r="C922" s="17"/>
    </row>
    <row r="923" spans="3:3">
      <c r="C923" s="17"/>
    </row>
    <row r="924" spans="3:3">
      <c r="C924" s="17"/>
    </row>
    <row r="925" spans="3:3">
      <c r="C925" s="17"/>
    </row>
    <row r="926" spans="3:3">
      <c r="C926" s="17"/>
    </row>
    <row r="927" spans="3:3">
      <c r="C927" s="17"/>
    </row>
    <row r="928" spans="3:3">
      <c r="C928" s="17"/>
    </row>
    <row r="929" spans="3:3">
      <c r="C929" s="17"/>
    </row>
    <row r="930" spans="3:3">
      <c r="C930" s="17"/>
    </row>
    <row r="931" spans="3:3">
      <c r="C931" s="17"/>
    </row>
    <row r="932" spans="3:3">
      <c r="C932" s="17"/>
    </row>
    <row r="933" spans="3:3">
      <c r="C933" s="17"/>
    </row>
    <row r="934" spans="3:3">
      <c r="C934" s="17"/>
    </row>
    <row r="935" spans="3:3">
      <c r="C935" s="17"/>
    </row>
    <row r="936" spans="3:3">
      <c r="C936" s="17"/>
    </row>
    <row r="937" spans="3:3">
      <c r="C937" s="17"/>
    </row>
    <row r="938" spans="3:3">
      <c r="C938" s="17"/>
    </row>
    <row r="939" spans="3:3">
      <c r="C939" s="17"/>
    </row>
    <row r="940" spans="3:3">
      <c r="C940" s="17"/>
    </row>
    <row r="941" spans="3:3">
      <c r="C941" s="17"/>
    </row>
    <row r="942" spans="3:3">
      <c r="C942" s="17"/>
    </row>
    <row r="943" spans="3:3">
      <c r="C943" s="17"/>
    </row>
    <row r="944" spans="3:3">
      <c r="C944" s="17"/>
    </row>
    <row r="945" spans="3:3">
      <c r="C945" s="17"/>
    </row>
    <row r="946" spans="3:3">
      <c r="C946" s="17"/>
    </row>
    <row r="947" spans="3:3">
      <c r="C947" s="17"/>
    </row>
    <row r="948" spans="3:3">
      <c r="C948" s="17"/>
    </row>
    <row r="949" spans="3:3">
      <c r="C949" s="17"/>
    </row>
    <row r="950" spans="3:3">
      <c r="C950" s="17"/>
    </row>
    <row r="951" spans="3:3">
      <c r="C951" s="17"/>
    </row>
    <row r="952" spans="3:3">
      <c r="C952" s="17"/>
    </row>
    <row r="953" spans="3:3">
      <c r="C953" s="17"/>
    </row>
    <row r="954" spans="3:3">
      <c r="C954" s="17"/>
    </row>
    <row r="955" spans="3:3">
      <c r="C955" s="17"/>
    </row>
    <row r="956" spans="3:3">
      <c r="C956" s="17"/>
    </row>
    <row r="957" spans="3:3">
      <c r="C957" s="17"/>
    </row>
    <row r="958" spans="3:3">
      <c r="C958" s="17"/>
    </row>
    <row r="959" spans="3:3">
      <c r="C959" s="17"/>
    </row>
    <row r="960" spans="3:3">
      <c r="C960" s="17"/>
    </row>
    <row r="961" spans="3:3">
      <c r="C961" s="17"/>
    </row>
    <row r="962" spans="3:3">
      <c r="C962" s="17"/>
    </row>
    <row r="963" spans="3:3">
      <c r="C963" s="17"/>
    </row>
    <row r="964" spans="3:3">
      <c r="C964" s="17"/>
    </row>
    <row r="965" spans="3:3">
      <c r="C965" s="17"/>
    </row>
    <row r="966" spans="3:3">
      <c r="C966" s="17"/>
    </row>
    <row r="967" spans="3:3">
      <c r="C967" s="17"/>
    </row>
    <row r="968" spans="3:3">
      <c r="C968" s="17"/>
    </row>
    <row r="969" spans="3:3">
      <c r="C969" s="17"/>
    </row>
    <row r="970" spans="3:3">
      <c r="C970" s="17"/>
    </row>
    <row r="971" spans="3:3">
      <c r="C971" s="17"/>
    </row>
    <row r="972" spans="3:3">
      <c r="C972" s="17"/>
    </row>
    <row r="973" spans="3:3">
      <c r="C973" s="17"/>
    </row>
    <row r="974" spans="3:3">
      <c r="C974" s="17"/>
    </row>
    <row r="975" spans="3:3">
      <c r="C975" s="17"/>
    </row>
    <row r="976" spans="3:3">
      <c r="C976" s="17"/>
    </row>
    <row r="977" spans="3:3">
      <c r="C977" s="17"/>
    </row>
    <row r="978" spans="3:3">
      <c r="C978" s="17"/>
    </row>
    <row r="979" spans="3:3">
      <c r="C979" s="17"/>
    </row>
    <row r="980" spans="3:3">
      <c r="C980" s="17"/>
    </row>
    <row r="981" spans="3:3">
      <c r="C981" s="17"/>
    </row>
    <row r="982" spans="3:3">
      <c r="C982" s="17"/>
    </row>
    <row r="983" spans="3:3">
      <c r="C983" s="17"/>
    </row>
    <row r="984" spans="3:3">
      <c r="C984" s="17"/>
    </row>
    <row r="985" spans="3:3">
      <c r="C985" s="17"/>
    </row>
    <row r="986" spans="3:3">
      <c r="C986" s="17"/>
    </row>
    <row r="987" spans="3:3">
      <c r="C987" s="17"/>
    </row>
    <row r="988" spans="3:3">
      <c r="C988" s="17"/>
    </row>
    <row r="989" spans="3:3">
      <c r="C989" s="17"/>
    </row>
    <row r="990" spans="3:3">
      <c r="C990" s="17"/>
    </row>
    <row r="991" spans="3:3">
      <c r="C991" s="17"/>
    </row>
    <row r="992" spans="3:3">
      <c r="C992" s="17"/>
    </row>
    <row r="993" spans="3:3">
      <c r="C993" s="17"/>
    </row>
    <row r="994" spans="3:3">
      <c r="C994" s="17"/>
    </row>
    <row r="995" spans="3:3">
      <c r="C995" s="17"/>
    </row>
    <row r="996" spans="3:3">
      <c r="C996" s="17"/>
    </row>
    <row r="997" spans="3:3">
      <c r="C997" s="17"/>
    </row>
    <row r="998" spans="3:3">
      <c r="C998" s="17"/>
    </row>
    <row r="999" spans="3:3">
      <c r="C999" s="17"/>
    </row>
    <row r="1000" spans="3:3">
      <c r="C1000" s="17"/>
    </row>
    <row r="1001" spans="3:3">
      <c r="C1001" s="17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Estatísticas Doutorado (2017-20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pbf</dc:creator>
  <cp:lastModifiedBy>pbf</cp:lastModifiedBy>
  <dcterms:created xsi:type="dcterms:W3CDTF">2024-07-08T12:17:42Z</dcterms:created>
  <dcterms:modified xsi:type="dcterms:W3CDTF">2025-03-13T13:23:33Z</dcterms:modified>
</cp:coreProperties>
</file>